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2\27 kwietnia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Arkusz1!$A$1:$K$47</definedName>
    <definedName name="_xlnm.Print_Titles" localSheetId="0">Arkusz1!$4:$7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E34" i="1"/>
  <c r="F35" i="1" l="1"/>
  <c r="H35" i="1" l="1"/>
  <c r="E46" i="1" l="1"/>
  <c r="J8" i="1"/>
  <c r="I8" i="1"/>
  <c r="H8" i="1"/>
  <c r="G8" i="1"/>
  <c r="F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4" i="1"/>
  <c r="E8" i="1" l="1"/>
  <c r="E31" i="1" l="1"/>
  <c r="F29" i="1"/>
  <c r="G29" i="1"/>
  <c r="H29" i="1"/>
  <c r="I29" i="1"/>
  <c r="J29" i="1"/>
  <c r="F27" i="1"/>
  <c r="G27" i="1"/>
  <c r="H27" i="1"/>
  <c r="I27" i="1"/>
  <c r="J27" i="1"/>
  <c r="E28" i="1"/>
  <c r="E36" i="1" l="1"/>
  <c r="E35" i="1" s="1"/>
  <c r="F41" i="1" l="1"/>
  <c r="G41" i="1"/>
  <c r="H41" i="1"/>
  <c r="I41" i="1"/>
  <c r="J41" i="1"/>
  <c r="E42" i="1"/>
  <c r="E33" i="1"/>
  <c r="E32" i="1" s="1"/>
  <c r="F43" i="1"/>
  <c r="G43" i="1"/>
  <c r="H43" i="1"/>
  <c r="I43" i="1"/>
  <c r="J43" i="1"/>
  <c r="E44" i="1"/>
  <c r="E43" i="1" s="1"/>
  <c r="E41" i="1" l="1"/>
  <c r="F32" i="1" l="1"/>
  <c r="G32" i="1"/>
  <c r="I32" i="1"/>
  <c r="J32" i="1"/>
  <c r="G35" i="1" l="1"/>
  <c r="I35" i="1"/>
  <c r="J35" i="1"/>
  <c r="F25" i="1" l="1"/>
  <c r="G25" i="1"/>
  <c r="H25" i="1"/>
  <c r="I25" i="1"/>
  <c r="J25" i="1"/>
  <c r="E26" i="1"/>
  <c r="E25" i="1" s="1"/>
  <c r="F38" i="1" l="1"/>
  <c r="G38" i="1"/>
  <c r="H38" i="1"/>
  <c r="I38" i="1"/>
  <c r="J38" i="1"/>
  <c r="E39" i="1" l="1"/>
  <c r="E30" i="1"/>
  <c r="E29" i="1" s="1"/>
  <c r="E27" i="1"/>
  <c r="E38" i="1" l="1"/>
  <c r="G45" i="1"/>
  <c r="G47" i="1" s="1"/>
  <c r="H45" i="1"/>
  <c r="H47" i="1" s="1"/>
  <c r="J45" i="1" l="1"/>
  <c r="J47" i="1" s="1"/>
  <c r="I45" i="1"/>
  <c r="I47" i="1" s="1"/>
  <c r="F45" i="1"/>
  <c r="F47" i="1" s="1"/>
  <c r="E45" i="1" l="1"/>
  <c r="E47" i="1" s="1"/>
</calcChain>
</file>

<file path=xl/sharedStrings.xml><?xml version="1.0" encoding="utf-8"?>
<sst xmlns="http://schemas.openxmlformats.org/spreadsheetml/2006/main" count="121" uniqueCount="74">
  <si>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</si>
  <si>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</si>
  <si>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</si>
  <si>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</si>
  <si>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</si>
  <si>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</si>
  <si>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z tego źródła finansowania</t>
  </si>
  <si>
    <t>2</t>
  </si>
  <si>
    <t>3</t>
  </si>
  <si>
    <t>4</t>
  </si>
  <si>
    <t>5</t>
  </si>
  <si>
    <t>6</t>
  </si>
  <si>
    <t>7</t>
  </si>
  <si>
    <t>8</t>
  </si>
  <si>
    <t>Ogółem Dział 600</t>
  </si>
  <si>
    <t>6050</t>
  </si>
  <si>
    <t>Starostwo Powiatowe</t>
  </si>
  <si>
    <t xml:space="preserve">Budowa drogi powiatowej Nr 4405W na odcinku Poręba Średnia- Udrzynek (w tym wykupy 370 000 zł) </t>
  </si>
  <si>
    <t xml:space="preserve">Budowa chodników 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</si>
  <si>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</si>
  <si>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</si>
  <si>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</si>
  <si>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</si>
  <si>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</si>
  <si>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Razem dział 754</t>
  </si>
  <si>
    <t>6170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</si>
  <si>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</si>
  <si>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</si>
  <si>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</si>
  <si>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</si>
  <si>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Razem dział 926</t>
  </si>
  <si>
    <t>Budowa hali sportowej przy Centrum Edukacji Zawodowej i Ustawicznej "Kopernik" w Wyszkowie</t>
  </si>
  <si>
    <t>Ogółem</t>
  </si>
  <si>
    <t>pomoc finansowa z jednostek samorządu terytorialnego</t>
  </si>
  <si>
    <t>Dotacja dla SPZZOZ w Wyszkowie na finansowanie lub dofinansowanie kosztów realizacji inwestycji i zakupów  inwestycyjnych ze środków RIFL</t>
  </si>
  <si>
    <t>Razem dział 801</t>
  </si>
  <si>
    <t>ZS Nr 1 w Wyszkowie</t>
  </si>
  <si>
    <t xml:space="preserve">Budowa drogi powiatowej Nr 4408W ul.Daszyńskiego w Wyszkowie  (w tym wykupy: 768 000 zł) </t>
  </si>
  <si>
    <t>Razem dział 700</t>
  </si>
  <si>
    <t>Wykup nieruchomości</t>
  </si>
  <si>
    <t>Poprawa bezpieczeństwa ruchu drogowego na 1 przejściu dla pieszych w Leszczydole Nowinach na ul.Wyszkowskiej na drodze nr 4408W</t>
  </si>
  <si>
    <t>Poprawa bezpieczeństwa ruchu drogowego na 1 przejściu dla pieszych w Nowej Wsi na drodze nr 4403W</t>
  </si>
  <si>
    <t>Poprawa bezpieczeństwa ruchu drogowego na 1 przejściu dla pieszych w Niegowie na ul.Handlowej na drodze nr 1811W</t>
  </si>
  <si>
    <t>Poprawa bezpieczeństwa ruchu drogowego na 2 przejściach dla pieszych w Długosiodle na ul. Królowej Jadwigi na drogach nr 4408W, 2648W</t>
  </si>
  <si>
    <t xml:space="preserve">środki własne powiatu, kredyt </t>
  </si>
  <si>
    <t>9</t>
  </si>
  <si>
    <t>10</t>
  </si>
  <si>
    <t>Rządowy Fundusz Rozwoju Dróg  RFRD</t>
  </si>
  <si>
    <t xml:space="preserve">Dostosowanie budynku Starostwa Powiatowego do przepisów przeciwpożarowych </t>
  </si>
  <si>
    <t>rok budżetowy 2022 (kol. 6 - 11)</t>
  </si>
  <si>
    <t>Dokumentacja projektowa budowy drogi powiatowej Nr 4408W na odcinku Długosiodło-Przetycz Włościańska</t>
  </si>
  <si>
    <t xml:space="preserve">Dokumentacja projektowa rozbudowy drogi powiatowej Nr 4415W w miejscowości Leszczydół Podwielątki </t>
  </si>
  <si>
    <t xml:space="preserve">Rozbudowa drogi powiatowej nr 4403W na odcinku od granicy z Gminą Wyszków do ul. Kamienieckiej w m.Brańszczyk ( podziały geodezyjne nieruchomości) </t>
  </si>
  <si>
    <t xml:space="preserve">Rozbudowa drogi powiatowej nr 4403W na odcinku od m.Nowy Brańszczyk do granicy pasa drogowego drogi krajowej nr S8  ( podziały geodezyjne nieruchomości) </t>
  </si>
  <si>
    <t>Razem dział 853</t>
  </si>
  <si>
    <t>Wykonanie miejsc postojowych dla klientów Urzędu na terenie PUP od strony Parku im.Karola Ferdynanda Wazy ( w tym niezbędna dokumentacja)</t>
  </si>
  <si>
    <t>PUP Wyszków</t>
  </si>
  <si>
    <t xml:space="preserve"> Starostwo Powiatowe </t>
  </si>
  <si>
    <t>Wpłata na Fundusz Wsparcia Policji -zakup samochodu</t>
  </si>
  <si>
    <t>Budowa drogi powiatowej Nr 4408W w miejscowości Porządzie
(KK: 4.474.929,59 - całość kosztów)
+ wykupy nieruchomości (bez naniesień) 500 zł</t>
  </si>
  <si>
    <t>Budowa DP nr 4421W od węzła „Mostówka” na DK S-8 do działki ew. nr 10/1 położonej w m. Mostówka
(KK: 7.393.118,64 + KNK: 344.914,30 + Poza Wnioskiem: 49.239,37)
+ wykupy nieruchomości (bez naniesień) 198 000 zł, odszkodowania za drzewa 200 000 zł.</t>
  </si>
  <si>
    <t>Budowa drogi powiatowej Nr 4414W na odcinku Wyszków - Rybno - Kręgi - Somianka - etap VI</t>
  </si>
  <si>
    <t>Budżet państwa,                     Polski Ład</t>
  </si>
  <si>
    <t>Zakup samochodu służbowego</t>
  </si>
  <si>
    <t>Zakup samochodu służbowego         (dla PCPR-u)</t>
  </si>
  <si>
    <t xml:space="preserve">Modernizacja dachu na obiektach MECEO i stołówki przy I LO w Wyszkowie </t>
  </si>
  <si>
    <t xml:space="preserve">I LO w Wyszkowie </t>
  </si>
  <si>
    <t>Budowa drogi powiatowej Nr 4419W - Ślubów</t>
  </si>
  <si>
    <t>Zakup silnika zaburtowego do łodzi wraz z wyposażeniem</t>
  </si>
  <si>
    <t>RFIL, FWPSP</t>
  </si>
  <si>
    <t>KP PSP</t>
  </si>
  <si>
    <t>ŹRÓDŁA FINANSOWANIA WYDATKÓW  MAJĄTKOWYCH W ROKU BUDŻETOWYM 2022</t>
  </si>
  <si>
    <t>Adaptacja pomieszczeń kuchni, zaplecza, stołówki oraz podpiwniczenia na cele edukacyjne Zespołu Szkół Nr 1 im. M.Skłodowskiej - Curie w Wyszkowie ( finansowanie: RFIL 825.000 zł,  odsetki od środków na r-ku 5.086,14, wolne środki 202.898,86zł)</t>
  </si>
  <si>
    <t>Dokumentacja projektowa budowy drogi powiatowej Nr 4414W na odcinku Somianka  Parcele - Barcice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</si>
</sst>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8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xmlns="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xmlns="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xmlns="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xmlns="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xmlns="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xmlns="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xmlns="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xmlns="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xmlns="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xmlns="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xmlns="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xmlns="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xmlns="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xmlns="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xmlns="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xmlns="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xmlns="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xmlns="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xmlns="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xmlns="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xmlns="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xmlns="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xmlns="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xmlns="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xmlns="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xmlns="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xmlns="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xmlns="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xmlns="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xmlns="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xmlns="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xmlns="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xmlns="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xmlns="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xmlns="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xmlns="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xmlns="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xmlns="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xmlns="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xmlns="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xmlns="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xmlns="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xmlns="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xmlns="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xmlns="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xmlns="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xmlns="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xmlns="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xmlns="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xmlns="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xmlns="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xmlns="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xmlns="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xmlns="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xmlns="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xmlns="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xmlns="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xmlns="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xmlns="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xmlns="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xmlns="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xmlns="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xmlns="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xmlns="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xmlns="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xmlns="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xmlns="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xmlns="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xmlns="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xmlns="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xmlns="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xmlns="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xmlns="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xmlns="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xmlns="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xmlns="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xmlns="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xmlns="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Normal="100" workbookViewId="0">
      <selection activeCell="F25" sqref="F25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7" width="12.85546875" style="4" customWidth="1"/>
    <col min="8" max="8" width="13" style="4" customWidth="1"/>
    <col min="9" max="9" width="13.85546875" style="4" customWidth="1"/>
    <col min="10" max="10" width="14.28515625" style="4" customWidth="1"/>
    <col min="11" max="11" width="11.5703125" style="4" customWidth="1"/>
    <col min="12" max="16384" width="9.140625" style="3"/>
  </cols>
  <sheetData>
    <row r="1" spans="1:11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6.5" customHeight="1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5.25" customHeight="1">
      <c r="A3" s="6"/>
      <c r="B3" s="6"/>
      <c r="C3" s="7"/>
      <c r="D3" s="6"/>
      <c r="E3" s="8"/>
      <c r="F3" s="8"/>
      <c r="G3" s="8"/>
      <c r="H3" s="8"/>
      <c r="I3" s="8"/>
      <c r="J3" s="8"/>
      <c r="K3" s="8"/>
    </row>
    <row r="4" spans="1:11" s="9" customFormat="1" ht="18.75" customHeight="1">
      <c r="A4" s="51" t="s">
        <v>0</v>
      </c>
      <c r="B4" s="51" t="s">
        <v>1</v>
      </c>
      <c r="C4" s="52" t="s">
        <v>2</v>
      </c>
      <c r="D4" s="55" t="s">
        <v>3</v>
      </c>
      <c r="E4" s="56" t="s">
        <v>4</v>
      </c>
      <c r="F4" s="57"/>
      <c r="G4" s="57"/>
      <c r="H4" s="57"/>
      <c r="I4" s="57"/>
      <c r="J4" s="57"/>
      <c r="K4" s="58" t="s">
        <v>5</v>
      </c>
    </row>
    <row r="5" spans="1:11" s="9" customFormat="1" ht="16.5" customHeight="1">
      <c r="A5" s="51"/>
      <c r="B5" s="51"/>
      <c r="C5" s="53"/>
      <c r="D5" s="55"/>
      <c r="E5" s="61" t="s">
        <v>49</v>
      </c>
      <c r="F5" s="56" t="s">
        <v>6</v>
      </c>
      <c r="G5" s="57"/>
      <c r="H5" s="57"/>
      <c r="I5" s="57"/>
      <c r="J5" s="57"/>
      <c r="K5" s="59"/>
    </row>
    <row r="6" spans="1:11" s="9" customFormat="1" ht="57" customHeight="1">
      <c r="A6" s="51"/>
      <c r="B6" s="51"/>
      <c r="C6" s="54"/>
      <c r="D6" s="55"/>
      <c r="E6" s="61"/>
      <c r="F6" s="10" t="s">
        <v>44</v>
      </c>
      <c r="G6" s="10" t="s">
        <v>33</v>
      </c>
      <c r="H6" s="10" t="s">
        <v>69</v>
      </c>
      <c r="I6" s="10" t="s">
        <v>62</v>
      </c>
      <c r="J6" s="11" t="s">
        <v>47</v>
      </c>
      <c r="K6" s="60"/>
    </row>
    <row r="7" spans="1:11" s="9" customFormat="1" ht="16.5" customHeight="1">
      <c r="A7" s="12">
        <v>1</v>
      </c>
      <c r="B7" s="12" t="s">
        <v>7</v>
      </c>
      <c r="C7" s="12" t="s">
        <v>8</v>
      </c>
      <c r="D7" s="13" t="s">
        <v>9</v>
      </c>
      <c r="E7" s="14" t="s">
        <v>10</v>
      </c>
      <c r="F7" s="31" t="s">
        <v>11</v>
      </c>
      <c r="G7" s="31" t="s">
        <v>12</v>
      </c>
      <c r="H7" s="32" t="s">
        <v>13</v>
      </c>
      <c r="I7" s="32" t="s">
        <v>45</v>
      </c>
      <c r="J7" s="32" t="s">
        <v>46</v>
      </c>
      <c r="K7" s="15">
        <v>11</v>
      </c>
    </row>
    <row r="8" spans="1:11" s="9" customFormat="1" ht="19.5" customHeight="1">
      <c r="A8" s="16"/>
      <c r="B8" s="16"/>
      <c r="C8" s="12"/>
      <c r="D8" s="17" t="s">
        <v>14</v>
      </c>
      <c r="E8" s="18">
        <f t="shared" ref="E8:J8" si="0">SUM(E9:E24)</f>
        <v>30282897.939999998</v>
      </c>
      <c r="F8" s="18">
        <f t="shared" si="0"/>
        <v>9135238.3400000017</v>
      </c>
      <c r="G8" s="18">
        <f t="shared" si="0"/>
        <v>6673143</v>
      </c>
      <c r="H8" s="18">
        <f t="shared" si="0"/>
        <v>0</v>
      </c>
      <c r="I8" s="18">
        <f t="shared" si="0"/>
        <v>130466.56</v>
      </c>
      <c r="J8" s="18">
        <f t="shared" si="0"/>
        <v>14344050.039999999</v>
      </c>
      <c r="K8" s="19"/>
    </row>
    <row r="9" spans="1:11" ht="36.75" customHeight="1">
      <c r="A9" s="39">
        <v>1</v>
      </c>
      <c r="B9" s="33">
        <v>60014</v>
      </c>
      <c r="C9" s="34" t="s">
        <v>15</v>
      </c>
      <c r="D9" s="28" t="s">
        <v>37</v>
      </c>
      <c r="E9" s="35">
        <f t="shared" ref="E9:E24" si="1">SUM(F9:J9)</f>
        <v>6627369</v>
      </c>
      <c r="F9" s="35">
        <v>2299071.58</v>
      </c>
      <c r="G9" s="35">
        <v>1531071</v>
      </c>
      <c r="H9" s="36"/>
      <c r="I9" s="37"/>
      <c r="J9" s="37">
        <v>2797226.42</v>
      </c>
      <c r="K9" s="38" t="s">
        <v>16</v>
      </c>
    </row>
    <row r="10" spans="1:11" ht="39" customHeight="1">
      <c r="A10" s="39">
        <v>2</v>
      </c>
      <c r="B10" s="33">
        <v>60014</v>
      </c>
      <c r="C10" s="34" t="s">
        <v>15</v>
      </c>
      <c r="D10" s="28" t="s">
        <v>17</v>
      </c>
      <c r="E10" s="35">
        <f t="shared" si="1"/>
        <v>8370000</v>
      </c>
      <c r="F10" s="35">
        <v>2401484</v>
      </c>
      <c r="G10" s="35">
        <v>2031483</v>
      </c>
      <c r="H10" s="36"/>
      <c r="I10" s="37"/>
      <c r="J10" s="37">
        <v>3937033</v>
      </c>
      <c r="K10" s="38" t="s">
        <v>16</v>
      </c>
    </row>
    <row r="11" spans="1:11" ht="19.5" customHeight="1">
      <c r="A11" s="33">
        <v>3</v>
      </c>
      <c r="B11" s="33">
        <v>60014</v>
      </c>
      <c r="C11" s="34" t="s">
        <v>15</v>
      </c>
      <c r="D11" s="29" t="s">
        <v>18</v>
      </c>
      <c r="E11" s="35">
        <f t="shared" si="1"/>
        <v>55688.37</v>
      </c>
      <c r="F11" s="35">
        <v>55688.37</v>
      </c>
      <c r="G11" s="35"/>
      <c r="H11" s="36"/>
      <c r="I11" s="37"/>
      <c r="J11" s="37"/>
      <c r="K11" s="38" t="s">
        <v>16</v>
      </c>
    </row>
    <row r="12" spans="1:11" ht="37.5" customHeight="1">
      <c r="A12" s="20">
        <v>4</v>
      </c>
      <c r="B12" s="20">
        <v>60014</v>
      </c>
      <c r="C12" s="21" t="s">
        <v>15</v>
      </c>
      <c r="D12" s="45" t="s">
        <v>61</v>
      </c>
      <c r="E12" s="46">
        <f t="shared" si="1"/>
        <v>260933</v>
      </c>
      <c r="F12" s="46">
        <v>65233.440000000002</v>
      </c>
      <c r="G12" s="46">
        <v>65233</v>
      </c>
      <c r="H12" s="47"/>
      <c r="I12" s="48">
        <v>130466.56</v>
      </c>
      <c r="J12" s="48"/>
      <c r="K12" s="22" t="s">
        <v>16</v>
      </c>
    </row>
    <row r="13" spans="1:11" ht="90.75" customHeight="1">
      <c r="A13" s="33">
        <v>5</v>
      </c>
      <c r="B13" s="33">
        <v>60014</v>
      </c>
      <c r="C13" s="34" t="s">
        <v>15</v>
      </c>
      <c r="D13" s="29" t="s">
        <v>60</v>
      </c>
      <c r="E13" s="35">
        <f t="shared" si="1"/>
        <v>8185273</v>
      </c>
      <c r="F13" s="35">
        <v>2443358</v>
      </c>
      <c r="G13" s="35">
        <v>2045356</v>
      </c>
      <c r="H13" s="36"/>
      <c r="I13" s="37"/>
      <c r="J13" s="37">
        <v>3696559</v>
      </c>
      <c r="K13" s="38" t="s">
        <v>57</v>
      </c>
    </row>
    <row r="14" spans="1:11" ht="59.25" customHeight="1">
      <c r="A14" s="33">
        <v>6</v>
      </c>
      <c r="B14" s="33">
        <v>60014</v>
      </c>
      <c r="C14" s="34" t="s">
        <v>15</v>
      </c>
      <c r="D14" s="29" t="s">
        <v>59</v>
      </c>
      <c r="E14" s="35">
        <f t="shared" si="1"/>
        <v>5579943.6699999999</v>
      </c>
      <c r="F14" s="35">
        <v>1000000</v>
      </c>
      <c r="G14" s="35">
        <v>1000000</v>
      </c>
      <c r="H14" s="36"/>
      <c r="I14" s="37"/>
      <c r="J14" s="37">
        <v>3579943.67</v>
      </c>
      <c r="K14" s="38" t="s">
        <v>57</v>
      </c>
    </row>
    <row r="15" spans="1:11" ht="61.5" customHeight="1">
      <c r="A15" s="33">
        <v>7</v>
      </c>
      <c r="B15" s="33">
        <v>60014</v>
      </c>
      <c r="C15" s="34" t="s">
        <v>15</v>
      </c>
      <c r="D15" s="29" t="s">
        <v>52</v>
      </c>
      <c r="E15" s="35">
        <f t="shared" si="1"/>
        <v>159690.9</v>
      </c>
      <c r="F15" s="35">
        <v>159690.9</v>
      </c>
      <c r="G15" s="35"/>
      <c r="H15" s="36"/>
      <c r="I15" s="37"/>
      <c r="J15" s="37"/>
      <c r="K15" s="38" t="s">
        <v>16</v>
      </c>
    </row>
    <row r="16" spans="1:11" ht="61.5" customHeight="1">
      <c r="A16" s="33">
        <v>8</v>
      </c>
      <c r="B16" s="33">
        <v>60014</v>
      </c>
      <c r="C16" s="34" t="s">
        <v>15</v>
      </c>
      <c r="D16" s="29" t="s">
        <v>53</v>
      </c>
      <c r="E16" s="35">
        <f t="shared" si="1"/>
        <v>45000</v>
      </c>
      <c r="F16" s="35">
        <v>45000</v>
      </c>
      <c r="G16" s="35"/>
      <c r="H16" s="36"/>
      <c r="I16" s="37"/>
      <c r="J16" s="37"/>
      <c r="K16" s="38" t="s">
        <v>16</v>
      </c>
    </row>
    <row r="17" spans="1:11" ht="45.75" customHeight="1">
      <c r="A17" s="33">
        <v>9</v>
      </c>
      <c r="B17" s="33">
        <v>60014</v>
      </c>
      <c r="C17" s="34" t="s">
        <v>15</v>
      </c>
      <c r="D17" s="29" t="s">
        <v>40</v>
      </c>
      <c r="E17" s="35">
        <v>102000</v>
      </c>
      <c r="F17" s="35">
        <v>59690.15</v>
      </c>
      <c r="G17" s="35"/>
      <c r="H17" s="36"/>
      <c r="I17" s="37"/>
      <c r="J17" s="37">
        <v>42309.85</v>
      </c>
      <c r="K17" s="38" t="s">
        <v>16</v>
      </c>
    </row>
    <row r="18" spans="1:11" ht="36.75" customHeight="1">
      <c r="A18" s="33">
        <v>10</v>
      </c>
      <c r="B18" s="33">
        <v>60014</v>
      </c>
      <c r="C18" s="34" t="s">
        <v>15</v>
      </c>
      <c r="D18" s="29" t="s">
        <v>41</v>
      </c>
      <c r="E18" s="35">
        <f t="shared" si="1"/>
        <v>45500</v>
      </c>
      <c r="F18" s="35">
        <v>11455.31</v>
      </c>
      <c r="G18" s="35"/>
      <c r="H18" s="36"/>
      <c r="I18" s="37"/>
      <c r="J18" s="37">
        <v>34044.69</v>
      </c>
      <c r="K18" s="38" t="s">
        <v>16</v>
      </c>
    </row>
    <row r="19" spans="1:11" ht="48" customHeight="1">
      <c r="A19" s="33">
        <v>11</v>
      </c>
      <c r="B19" s="33">
        <v>60014</v>
      </c>
      <c r="C19" s="34" t="s">
        <v>15</v>
      </c>
      <c r="D19" s="29" t="s">
        <v>43</v>
      </c>
      <c r="E19" s="35">
        <f t="shared" si="1"/>
        <v>183500</v>
      </c>
      <c r="F19" s="35">
        <v>49691.87</v>
      </c>
      <c r="G19" s="35"/>
      <c r="H19" s="36"/>
      <c r="I19" s="37"/>
      <c r="J19" s="37">
        <v>133808.13</v>
      </c>
      <c r="K19" s="38" t="s">
        <v>16</v>
      </c>
    </row>
    <row r="20" spans="1:11" ht="46.5" customHeight="1">
      <c r="A20" s="33">
        <v>12</v>
      </c>
      <c r="B20" s="33">
        <v>60014</v>
      </c>
      <c r="C20" s="34" t="s">
        <v>15</v>
      </c>
      <c r="D20" s="29" t="s">
        <v>42</v>
      </c>
      <c r="E20" s="35">
        <f t="shared" si="1"/>
        <v>162000</v>
      </c>
      <c r="F20" s="35">
        <v>38874.720000000001</v>
      </c>
      <c r="G20" s="35"/>
      <c r="H20" s="36"/>
      <c r="I20" s="37"/>
      <c r="J20" s="37">
        <v>123125.28</v>
      </c>
      <c r="K20" s="38" t="s">
        <v>16</v>
      </c>
    </row>
    <row r="21" spans="1:11" ht="46.5" customHeight="1">
      <c r="A21" s="33">
        <v>13</v>
      </c>
      <c r="B21" s="33">
        <v>60014</v>
      </c>
      <c r="C21" s="34" t="s">
        <v>15</v>
      </c>
      <c r="D21" s="29" t="s">
        <v>50</v>
      </c>
      <c r="E21" s="35">
        <f t="shared" si="1"/>
        <v>236000</v>
      </c>
      <c r="F21" s="35">
        <v>236000</v>
      </c>
      <c r="G21" s="35"/>
      <c r="H21" s="36"/>
      <c r="I21" s="37"/>
      <c r="J21" s="37"/>
      <c r="K21" s="38" t="s">
        <v>16</v>
      </c>
    </row>
    <row r="22" spans="1:11" ht="41.25" customHeight="1">
      <c r="A22" s="33">
        <v>14</v>
      </c>
      <c r="B22" s="33">
        <v>60014</v>
      </c>
      <c r="C22" s="34" t="s">
        <v>15</v>
      </c>
      <c r="D22" s="29" t="s">
        <v>51</v>
      </c>
      <c r="E22" s="35">
        <f t="shared" si="1"/>
        <v>115000</v>
      </c>
      <c r="F22" s="35">
        <v>115000</v>
      </c>
      <c r="G22" s="35"/>
      <c r="H22" s="36"/>
      <c r="I22" s="37"/>
      <c r="J22" s="37"/>
      <c r="K22" s="38" t="s">
        <v>16</v>
      </c>
    </row>
    <row r="23" spans="1:11" ht="25.5" customHeight="1">
      <c r="A23" s="33">
        <v>15</v>
      </c>
      <c r="B23" s="33">
        <v>60014</v>
      </c>
      <c r="C23" s="34" t="s">
        <v>15</v>
      </c>
      <c r="D23" s="29" t="s">
        <v>67</v>
      </c>
      <c r="E23" s="35">
        <v>35000</v>
      </c>
      <c r="F23" s="35">
        <v>35000</v>
      </c>
      <c r="G23" s="35"/>
      <c r="H23" s="36"/>
      <c r="I23" s="37"/>
      <c r="J23" s="37"/>
      <c r="K23" s="38" t="s">
        <v>16</v>
      </c>
    </row>
    <row r="24" spans="1:11" ht="41.25" customHeight="1">
      <c r="A24" s="33">
        <v>16</v>
      </c>
      <c r="B24" s="33">
        <v>60014</v>
      </c>
      <c r="C24" s="34" t="s">
        <v>15</v>
      </c>
      <c r="D24" s="29" t="s">
        <v>73</v>
      </c>
      <c r="E24" s="35">
        <f t="shared" si="1"/>
        <v>120000</v>
      </c>
      <c r="F24" s="35">
        <v>120000</v>
      </c>
      <c r="G24" s="35"/>
      <c r="H24" s="36"/>
      <c r="I24" s="37"/>
      <c r="J24" s="37"/>
      <c r="K24" s="38" t="s">
        <v>16</v>
      </c>
    </row>
    <row r="25" spans="1:11" ht="19.5" customHeight="1">
      <c r="A25" s="43"/>
      <c r="B25" s="43"/>
      <c r="C25" s="44"/>
      <c r="D25" s="40" t="s">
        <v>38</v>
      </c>
      <c r="E25" s="41">
        <f>SUM(E26)</f>
        <v>6000</v>
      </c>
      <c r="F25" s="41">
        <f t="shared" ref="F25:J25" si="2">SUM(F26)</f>
        <v>6000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2"/>
    </row>
    <row r="26" spans="1:11" ht="21.75" customHeight="1">
      <c r="A26" s="33">
        <v>17</v>
      </c>
      <c r="B26" s="33">
        <v>70005</v>
      </c>
      <c r="C26" s="34" t="s">
        <v>23</v>
      </c>
      <c r="D26" s="29" t="s">
        <v>39</v>
      </c>
      <c r="E26" s="35">
        <f>SUM(F26:J26)</f>
        <v>6000</v>
      </c>
      <c r="F26" s="35">
        <v>6000</v>
      </c>
      <c r="G26" s="35"/>
      <c r="H26" s="36"/>
      <c r="I26" s="37"/>
      <c r="J26" s="37"/>
      <c r="K26" s="38" t="s">
        <v>16</v>
      </c>
    </row>
    <row r="27" spans="1:11" s="26" customFormat="1" ht="15" customHeight="1">
      <c r="A27" s="43"/>
      <c r="B27" s="43"/>
      <c r="C27" s="44"/>
      <c r="D27" s="40" t="s">
        <v>19</v>
      </c>
      <c r="E27" s="41">
        <f>SUM(E28)</f>
        <v>34384</v>
      </c>
      <c r="F27" s="41">
        <f t="shared" ref="F27:J27" si="3">SUM(F28)</f>
        <v>34384</v>
      </c>
      <c r="G27" s="41">
        <f t="shared" si="3"/>
        <v>0</v>
      </c>
      <c r="H27" s="41">
        <f t="shared" si="3"/>
        <v>0</v>
      </c>
      <c r="I27" s="41">
        <f t="shared" si="3"/>
        <v>0</v>
      </c>
      <c r="J27" s="41">
        <f t="shared" si="3"/>
        <v>0</v>
      </c>
      <c r="K27" s="42"/>
    </row>
    <row r="28" spans="1:11" ht="49.5" customHeight="1">
      <c r="A28" s="33">
        <v>18</v>
      </c>
      <c r="B28" s="33">
        <v>71095</v>
      </c>
      <c r="C28" s="34" t="s">
        <v>20</v>
      </c>
      <c r="D28" s="29" t="s">
        <v>21</v>
      </c>
      <c r="E28" s="35">
        <f>SUM(F28:J28)</f>
        <v>34384</v>
      </c>
      <c r="F28" s="35">
        <v>34384</v>
      </c>
      <c r="G28" s="35"/>
      <c r="H28" s="36"/>
      <c r="I28" s="37"/>
      <c r="J28" s="37"/>
      <c r="K28" s="38" t="s">
        <v>16</v>
      </c>
    </row>
    <row r="29" spans="1:11" ht="19.5" customHeight="1">
      <c r="A29" s="20"/>
      <c r="B29" s="20"/>
      <c r="C29" s="21"/>
      <c r="D29" s="30" t="s">
        <v>22</v>
      </c>
      <c r="E29" s="25">
        <f t="shared" ref="E29:J29" si="4">SUM(E30:E31)</f>
        <v>136835</v>
      </c>
      <c r="F29" s="25">
        <f t="shared" si="4"/>
        <v>136835</v>
      </c>
      <c r="G29" s="25">
        <f t="shared" si="4"/>
        <v>0</v>
      </c>
      <c r="H29" s="25">
        <f t="shared" si="4"/>
        <v>0</v>
      </c>
      <c r="I29" s="25">
        <f t="shared" si="4"/>
        <v>0</v>
      </c>
      <c r="J29" s="25">
        <f t="shared" si="4"/>
        <v>0</v>
      </c>
      <c r="K29" s="22"/>
    </row>
    <row r="30" spans="1:11" ht="19.5" customHeight="1">
      <c r="A30" s="33">
        <v>19</v>
      </c>
      <c r="B30" s="33">
        <v>75020</v>
      </c>
      <c r="C30" s="34" t="s">
        <v>23</v>
      </c>
      <c r="D30" s="29" t="s">
        <v>63</v>
      </c>
      <c r="E30" s="35">
        <f>SUM(F30:J30)</f>
        <v>66000</v>
      </c>
      <c r="F30" s="35">
        <v>66000</v>
      </c>
      <c r="G30" s="35"/>
      <c r="H30" s="36"/>
      <c r="I30" s="36"/>
      <c r="J30" s="36"/>
      <c r="K30" s="38" t="s">
        <v>16</v>
      </c>
    </row>
    <row r="31" spans="1:11" ht="35.25" customHeight="1">
      <c r="A31" s="33">
        <v>20</v>
      </c>
      <c r="B31" s="33">
        <v>75020</v>
      </c>
      <c r="C31" s="34" t="s">
        <v>15</v>
      </c>
      <c r="D31" s="29" t="s">
        <v>48</v>
      </c>
      <c r="E31" s="35">
        <f>SUM(F31:J31)</f>
        <v>70835</v>
      </c>
      <c r="F31" s="35">
        <v>70835</v>
      </c>
      <c r="G31" s="35"/>
      <c r="H31" s="36"/>
      <c r="I31" s="36"/>
      <c r="J31" s="36"/>
      <c r="K31" s="38" t="s">
        <v>16</v>
      </c>
    </row>
    <row r="32" spans="1:11" ht="18.75" customHeight="1">
      <c r="A32" s="33"/>
      <c r="B32" s="33"/>
      <c r="C32" s="34"/>
      <c r="D32" s="40" t="s">
        <v>24</v>
      </c>
      <c r="E32" s="41">
        <f>SUM(E33:E34)</f>
        <v>37900</v>
      </c>
      <c r="F32" s="41">
        <f t="shared" ref="F32:J32" si="5">SUM(F33:F33)</f>
        <v>7000</v>
      </c>
      <c r="G32" s="41">
        <f t="shared" si="5"/>
        <v>0</v>
      </c>
      <c r="H32" s="41">
        <f>SUM(H34)</f>
        <v>30900</v>
      </c>
      <c r="I32" s="41">
        <f t="shared" si="5"/>
        <v>0</v>
      </c>
      <c r="J32" s="41">
        <f t="shared" si="5"/>
        <v>0</v>
      </c>
      <c r="K32" s="38"/>
    </row>
    <row r="33" spans="1:11" ht="23.25" customHeight="1">
      <c r="A33" s="33">
        <v>21</v>
      </c>
      <c r="B33" s="33">
        <v>75404</v>
      </c>
      <c r="C33" s="34" t="s">
        <v>25</v>
      </c>
      <c r="D33" s="29" t="s">
        <v>58</v>
      </c>
      <c r="E33" s="35">
        <f>SUM(F33:J33)</f>
        <v>7000</v>
      </c>
      <c r="F33" s="35">
        <v>7000</v>
      </c>
      <c r="G33" s="35"/>
      <c r="H33" s="36"/>
      <c r="I33" s="37"/>
      <c r="J33" s="37"/>
      <c r="K33" s="38" t="s">
        <v>16</v>
      </c>
    </row>
    <row r="34" spans="1:11" ht="23.25" customHeight="1">
      <c r="A34" s="33">
        <v>22</v>
      </c>
      <c r="B34" s="33">
        <v>75411</v>
      </c>
      <c r="C34" s="34" t="s">
        <v>23</v>
      </c>
      <c r="D34" s="29" t="s">
        <v>68</v>
      </c>
      <c r="E34" s="35">
        <f>SUM(F34:J34)</f>
        <v>30900</v>
      </c>
      <c r="F34" s="35"/>
      <c r="G34" s="35"/>
      <c r="H34" s="36">
        <v>30900</v>
      </c>
      <c r="I34" s="37"/>
      <c r="J34" s="37"/>
      <c r="K34" s="38" t="s">
        <v>70</v>
      </c>
    </row>
    <row r="35" spans="1:11" ht="19.5" customHeight="1">
      <c r="A35" s="33"/>
      <c r="B35" s="33"/>
      <c r="C35" s="34"/>
      <c r="D35" s="40" t="s">
        <v>35</v>
      </c>
      <c r="E35" s="41">
        <f>SUM(E36:E37)</f>
        <v>1232985</v>
      </c>
      <c r="F35" s="41">
        <f>SUM(F36:F37)</f>
        <v>402898.86</v>
      </c>
      <c r="G35" s="41">
        <f t="shared" ref="G35:J35" si="6">SUM(G36)</f>
        <v>0</v>
      </c>
      <c r="H35" s="41">
        <f>SUM(H36)</f>
        <v>830086.14</v>
      </c>
      <c r="I35" s="41">
        <f t="shared" si="6"/>
        <v>0</v>
      </c>
      <c r="J35" s="41">
        <f t="shared" si="6"/>
        <v>0</v>
      </c>
      <c r="K35" s="42"/>
    </row>
    <row r="36" spans="1:11" ht="91.5" customHeight="1">
      <c r="A36" s="33">
        <v>23</v>
      </c>
      <c r="B36" s="33">
        <v>80115</v>
      </c>
      <c r="C36" s="34" t="s">
        <v>15</v>
      </c>
      <c r="D36" s="29" t="s">
        <v>72</v>
      </c>
      <c r="E36" s="35">
        <f>SUM(F36:J36)</f>
        <v>1032985</v>
      </c>
      <c r="F36" s="35">
        <v>202898.86</v>
      </c>
      <c r="G36" s="35"/>
      <c r="H36" s="36">
        <v>830086.14</v>
      </c>
      <c r="I36" s="37"/>
      <c r="J36" s="37"/>
      <c r="K36" s="38" t="s">
        <v>36</v>
      </c>
    </row>
    <row r="37" spans="1:11" ht="34.5" customHeight="1">
      <c r="A37" s="33">
        <v>24</v>
      </c>
      <c r="B37" s="33">
        <v>80120</v>
      </c>
      <c r="C37" s="34" t="s">
        <v>15</v>
      </c>
      <c r="D37" s="29" t="s">
        <v>65</v>
      </c>
      <c r="E37" s="35">
        <v>200000</v>
      </c>
      <c r="F37" s="35">
        <v>200000</v>
      </c>
      <c r="G37" s="35"/>
      <c r="H37" s="36"/>
      <c r="I37" s="37"/>
      <c r="J37" s="37"/>
      <c r="K37" s="38" t="s">
        <v>66</v>
      </c>
    </row>
    <row r="38" spans="1:11" ht="21.75" customHeight="1">
      <c r="A38" s="20"/>
      <c r="B38" s="20"/>
      <c r="C38" s="21"/>
      <c r="D38" s="30" t="s">
        <v>26</v>
      </c>
      <c r="E38" s="25">
        <f t="shared" ref="E38:J38" si="7">SUM(E39:E40)</f>
        <v>5151488</v>
      </c>
      <c r="F38" s="25">
        <f t="shared" si="7"/>
        <v>443352</v>
      </c>
      <c r="G38" s="25">
        <f t="shared" si="7"/>
        <v>0</v>
      </c>
      <c r="H38" s="25">
        <f t="shared" si="7"/>
        <v>4708136</v>
      </c>
      <c r="I38" s="25">
        <f t="shared" si="7"/>
        <v>0</v>
      </c>
      <c r="J38" s="25">
        <f t="shared" si="7"/>
        <v>0</v>
      </c>
      <c r="K38" s="22"/>
    </row>
    <row r="39" spans="1:11" ht="44.25" customHeight="1">
      <c r="A39" s="33">
        <v>25</v>
      </c>
      <c r="B39" s="33">
        <v>85111</v>
      </c>
      <c r="C39" s="34" t="s">
        <v>27</v>
      </c>
      <c r="D39" s="29" t="s">
        <v>28</v>
      </c>
      <c r="E39" s="35">
        <f>SUM(F39:J39)</f>
        <v>443352</v>
      </c>
      <c r="F39" s="35">
        <v>443352</v>
      </c>
      <c r="G39" s="35"/>
      <c r="H39" s="36"/>
      <c r="I39" s="37"/>
      <c r="J39" s="37"/>
      <c r="K39" s="38" t="s">
        <v>16</v>
      </c>
    </row>
    <row r="40" spans="1:11" ht="45" customHeight="1">
      <c r="A40" s="33">
        <v>26</v>
      </c>
      <c r="B40" s="33">
        <v>85111</v>
      </c>
      <c r="C40" s="34" t="s">
        <v>27</v>
      </c>
      <c r="D40" s="29" t="s">
        <v>34</v>
      </c>
      <c r="E40" s="35">
        <v>4708136</v>
      </c>
      <c r="F40" s="35"/>
      <c r="G40" s="35"/>
      <c r="H40" s="36">
        <v>4708136</v>
      </c>
      <c r="I40" s="37"/>
      <c r="J40" s="37"/>
      <c r="K40" s="38" t="s">
        <v>16</v>
      </c>
    </row>
    <row r="41" spans="1:11" ht="18.75" customHeight="1">
      <c r="A41" s="20"/>
      <c r="B41" s="20"/>
      <c r="C41" s="21"/>
      <c r="D41" s="30" t="s">
        <v>29</v>
      </c>
      <c r="E41" s="25">
        <f t="shared" ref="E41:J41" si="8">SUM(E42:E42)</f>
        <v>66000</v>
      </c>
      <c r="F41" s="25">
        <f t="shared" si="8"/>
        <v>66000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2"/>
    </row>
    <row r="42" spans="1:11" ht="24" customHeight="1">
      <c r="A42" s="33">
        <v>27</v>
      </c>
      <c r="B42" s="33">
        <v>85218</v>
      </c>
      <c r="C42" s="34" t="s">
        <v>23</v>
      </c>
      <c r="D42" s="29" t="s">
        <v>64</v>
      </c>
      <c r="E42" s="35">
        <f>SUM(F42:J42)</f>
        <v>66000</v>
      </c>
      <c r="F42" s="35">
        <v>66000</v>
      </c>
      <c r="G42" s="35"/>
      <c r="H42" s="36"/>
      <c r="I42" s="37"/>
      <c r="J42" s="37"/>
      <c r="K42" s="38" t="s">
        <v>16</v>
      </c>
    </row>
    <row r="43" spans="1:11" ht="19.5" customHeight="1">
      <c r="A43" s="33"/>
      <c r="B43" s="33"/>
      <c r="C43" s="34"/>
      <c r="D43" s="40" t="s">
        <v>54</v>
      </c>
      <c r="E43" s="41">
        <f>SUM(E44)</f>
        <v>70000</v>
      </c>
      <c r="F43" s="41">
        <f t="shared" ref="F43:J43" si="9">SUM(F44)</f>
        <v>70000</v>
      </c>
      <c r="G43" s="35">
        <f t="shared" si="9"/>
        <v>0</v>
      </c>
      <c r="H43" s="35">
        <f t="shared" si="9"/>
        <v>0</v>
      </c>
      <c r="I43" s="35">
        <f t="shared" si="9"/>
        <v>0</v>
      </c>
      <c r="J43" s="35">
        <f t="shared" si="9"/>
        <v>0</v>
      </c>
      <c r="K43" s="38"/>
    </row>
    <row r="44" spans="1:11" ht="58.5" customHeight="1">
      <c r="A44" s="33">
        <v>28</v>
      </c>
      <c r="B44" s="33">
        <v>85333</v>
      </c>
      <c r="C44" s="34" t="s">
        <v>15</v>
      </c>
      <c r="D44" s="29" t="s">
        <v>55</v>
      </c>
      <c r="E44" s="35">
        <f>SUM(F44:J44)</f>
        <v>70000</v>
      </c>
      <c r="F44" s="35">
        <v>70000</v>
      </c>
      <c r="G44" s="35"/>
      <c r="H44" s="36"/>
      <c r="I44" s="37"/>
      <c r="J44" s="37"/>
      <c r="K44" s="38" t="s">
        <v>56</v>
      </c>
    </row>
    <row r="45" spans="1:11" ht="15" customHeight="1">
      <c r="A45" s="23"/>
      <c r="B45" s="23"/>
      <c r="C45" s="24"/>
      <c r="D45" s="30" t="s">
        <v>30</v>
      </c>
      <c r="E45" s="41">
        <f t="shared" ref="E45:E46" si="10">SUM(F45:J45)</f>
        <v>9309082</v>
      </c>
      <c r="F45" s="25">
        <f t="shared" ref="F45:J45" si="11">SUM(F46:F46)</f>
        <v>2409374</v>
      </c>
      <c r="G45" s="25">
        <f t="shared" si="11"/>
        <v>0</v>
      </c>
      <c r="H45" s="25">
        <f t="shared" si="11"/>
        <v>1267958</v>
      </c>
      <c r="I45" s="25">
        <f t="shared" si="11"/>
        <v>5631750</v>
      </c>
      <c r="J45" s="25">
        <f t="shared" si="11"/>
        <v>0</v>
      </c>
      <c r="K45" s="22"/>
    </row>
    <row r="46" spans="1:11" ht="33.75" customHeight="1">
      <c r="A46" s="33">
        <v>29</v>
      </c>
      <c r="B46" s="33">
        <v>92601</v>
      </c>
      <c r="C46" s="34" t="s">
        <v>15</v>
      </c>
      <c r="D46" s="29" t="s">
        <v>31</v>
      </c>
      <c r="E46" s="35">
        <f t="shared" si="10"/>
        <v>9309082</v>
      </c>
      <c r="F46" s="35">
        <v>2409374</v>
      </c>
      <c r="G46" s="41"/>
      <c r="H46" s="36">
        <v>1267958</v>
      </c>
      <c r="I46" s="36">
        <v>5631750</v>
      </c>
      <c r="J46" s="42"/>
      <c r="K46" s="38" t="s">
        <v>16</v>
      </c>
    </row>
    <row r="47" spans="1:11" ht="17.25" customHeight="1">
      <c r="A47" s="49" t="s">
        <v>32</v>
      </c>
      <c r="B47" s="49"/>
      <c r="C47" s="49"/>
      <c r="D47" s="49"/>
      <c r="E47" s="27">
        <f>SUM(E8+E25+E27+E29+E32+E35+E38+E41+E45+E43)</f>
        <v>46327571.939999998</v>
      </c>
      <c r="F47" s="27">
        <f>SUM(F8+F25+F27+F29+F32+F35+F38+F41+F45+F43)</f>
        <v>12711082.200000001</v>
      </c>
      <c r="G47" s="27">
        <f t="shared" ref="G47:J47" si="12">SUM(G8+G25+G27+G29+G32+G35+G38+G41+G45)</f>
        <v>6673143</v>
      </c>
      <c r="H47" s="27">
        <f t="shared" si="12"/>
        <v>6837080.1399999997</v>
      </c>
      <c r="I47" s="27">
        <f t="shared" si="12"/>
        <v>5762216.5599999996</v>
      </c>
      <c r="J47" s="27">
        <f t="shared" si="12"/>
        <v>14344050.039999999</v>
      </c>
      <c r="K47" s="27"/>
    </row>
    <row r="53" spans="4:4">
      <c r="D53" s="2"/>
    </row>
  </sheetData>
  <mergeCells count="10">
    <mergeCell ref="A47:D47"/>
    <mergeCell ref="A2:K2"/>
    <mergeCell ref="A4:A6"/>
    <mergeCell ref="B4:B6"/>
    <mergeCell ref="C4:C6"/>
    <mergeCell ref="D4:D6"/>
    <mergeCell ref="E4:J4"/>
    <mergeCell ref="K4:K6"/>
    <mergeCell ref="E5:E6"/>
    <mergeCell ref="F5:J5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2022-03-29T08:27:54Z</cp:lastPrinted>
  <dcterms:created xsi:type="dcterms:W3CDTF">2020-11-26T13:57:36Z</dcterms:created>
  <dcterms:modified xsi:type="dcterms:W3CDTF">2022-04-13T10:31:15Z</dcterms:modified>
</cp:coreProperties>
</file>