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19 grudnia\"/>
    </mc:Choice>
  </mc:AlternateContent>
  <bookViews>
    <workbookView xWindow="0" yWindow="0" windowWidth="28800" windowHeight="12435"/>
  </bookViews>
  <sheets>
    <sheet name="24 października" sheetId="22" r:id="rId1"/>
  </sheets>
  <definedNames>
    <definedName name="_xlnm.Print_Titles" localSheetId="0">'24 października'!$27:$28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2" l="1"/>
  <c r="G50" i="22"/>
  <c r="E50" i="22"/>
  <c r="G51" i="22"/>
  <c r="F41" i="22"/>
  <c r="E41" i="22"/>
  <c r="G42" i="22"/>
  <c r="F10" i="22" l="1"/>
  <c r="G91" i="22" l="1"/>
  <c r="G90" i="22"/>
  <c r="F89" i="22"/>
  <c r="E89" i="22"/>
  <c r="G89" i="22" l="1"/>
  <c r="E31" i="22"/>
  <c r="E30" i="22" s="1"/>
  <c r="E29" i="22" s="1"/>
  <c r="F31" i="22"/>
  <c r="F30" i="22" s="1"/>
  <c r="F29" i="22" s="1"/>
  <c r="G32" i="22"/>
  <c r="G31" i="22" s="1"/>
  <c r="E33" i="22"/>
  <c r="F33" i="22"/>
  <c r="G34" i="22"/>
  <c r="G35" i="22"/>
  <c r="G36" i="22"/>
  <c r="G37" i="22"/>
  <c r="G38" i="22"/>
  <c r="E40" i="22"/>
  <c r="F40" i="22"/>
  <c r="G43" i="22"/>
  <c r="G44" i="22"/>
  <c r="E46" i="22"/>
  <c r="F46" i="22"/>
  <c r="G47" i="22"/>
  <c r="G46" i="22" s="1"/>
  <c r="G48" i="22"/>
  <c r="G49" i="22"/>
  <c r="F45" i="22"/>
  <c r="G52" i="22"/>
  <c r="G53" i="22"/>
  <c r="G54" i="22"/>
  <c r="E56" i="22"/>
  <c r="F56" i="22"/>
  <c r="G57" i="22"/>
  <c r="G58" i="22"/>
  <c r="E59" i="22"/>
  <c r="F59" i="22"/>
  <c r="G60" i="22"/>
  <c r="G61" i="22"/>
  <c r="E63" i="22"/>
  <c r="E62" i="22" s="1"/>
  <c r="F63" i="22"/>
  <c r="F62" i="22" s="1"/>
  <c r="G64" i="22"/>
  <c r="G65" i="22"/>
  <c r="G66" i="22"/>
  <c r="E68" i="22"/>
  <c r="E67" i="22" s="1"/>
  <c r="F68" i="22"/>
  <c r="F67" i="22" s="1"/>
  <c r="G69" i="22"/>
  <c r="G70" i="22"/>
  <c r="G71" i="22"/>
  <c r="G72" i="22"/>
  <c r="G73" i="22"/>
  <c r="E74" i="22"/>
  <c r="F74" i="22"/>
  <c r="G75" i="22"/>
  <c r="G74" i="22" s="1"/>
  <c r="F76" i="22"/>
  <c r="E77" i="22"/>
  <c r="E76" i="22" s="1"/>
  <c r="F77" i="22"/>
  <c r="G78" i="22"/>
  <c r="G77" i="22" s="1"/>
  <c r="G76" i="22" s="1"/>
  <c r="G79" i="22"/>
  <c r="F80" i="22"/>
  <c r="E81" i="22"/>
  <c r="E80" i="22" s="1"/>
  <c r="F81" i="22"/>
  <c r="G82" i="22"/>
  <c r="G81" i="22" s="1"/>
  <c r="G80" i="22" s="1"/>
  <c r="G83" i="22"/>
  <c r="G84" i="22"/>
  <c r="G85" i="22"/>
  <c r="E87" i="22"/>
  <c r="E86" i="22" s="1"/>
  <c r="F87" i="22"/>
  <c r="F86" i="22" s="1"/>
  <c r="G88" i="22"/>
  <c r="G87" i="22" s="1"/>
  <c r="F92" i="22"/>
  <c r="F93" i="22"/>
  <c r="E94" i="22"/>
  <c r="E93" i="22" s="1"/>
  <c r="E92" i="22" s="1"/>
  <c r="F94" i="22"/>
  <c r="G95" i="22"/>
  <c r="G94" i="22" s="1"/>
  <c r="G93" i="22" s="1"/>
  <c r="G92" i="22" s="1"/>
  <c r="G96" i="22"/>
  <c r="G97" i="22"/>
  <c r="G98" i="22"/>
  <c r="G99" i="22"/>
  <c r="G100" i="22"/>
  <c r="G41" i="22" l="1"/>
  <c r="G40" i="22" s="1"/>
  <c r="G86" i="22"/>
  <c r="G33" i="22"/>
  <c r="G30" i="22" s="1"/>
  <c r="G29" i="22" s="1"/>
  <c r="G68" i="22"/>
  <c r="G67" i="22" s="1"/>
  <c r="G63" i="22"/>
  <c r="G62" i="22" s="1"/>
  <c r="G59" i="22"/>
  <c r="G55" i="22" s="1"/>
  <c r="F55" i="22"/>
  <c r="F39" i="22" s="1"/>
  <c r="F101" i="22" s="1"/>
  <c r="E55" i="22"/>
  <c r="G56" i="22"/>
  <c r="E45" i="22"/>
  <c r="E39" i="22" s="1"/>
  <c r="E101" i="22" s="1"/>
  <c r="G45" i="22"/>
  <c r="G23" i="22"/>
  <c r="G22" i="22" s="1"/>
  <c r="G21" i="22" s="1"/>
  <c r="F22" i="22"/>
  <c r="F21" i="22" s="1"/>
  <c r="E22" i="22"/>
  <c r="E21" i="22" s="1"/>
  <c r="G20" i="22"/>
  <c r="G19" i="22" s="1"/>
  <c r="G18" i="22" s="1"/>
  <c r="F19" i="22"/>
  <c r="F18" i="22" s="1"/>
  <c r="E19" i="22"/>
  <c r="E18" i="22"/>
  <c r="G17" i="22"/>
  <c r="G16" i="22" s="1"/>
  <c r="G15" i="22" s="1"/>
  <c r="F16" i="22"/>
  <c r="F15" i="22" s="1"/>
  <c r="E16" i="22"/>
  <c r="E15" i="22" s="1"/>
  <c r="G14" i="22"/>
  <c r="G13" i="22" s="1"/>
  <c r="G12" i="22" s="1"/>
  <c r="F13" i="22"/>
  <c r="F12" i="22" s="1"/>
  <c r="E13" i="22"/>
  <c r="E12" i="22" s="1"/>
  <c r="G11" i="22"/>
  <c r="G10" i="22" s="1"/>
  <c r="G9" i="22" s="1"/>
  <c r="F9" i="22"/>
  <c r="E10" i="22"/>
  <c r="E9" i="22" s="1"/>
  <c r="F24" i="22" l="1"/>
  <c r="G39" i="22"/>
  <c r="G101" i="22" s="1"/>
  <c r="G24" i="22"/>
  <c r="E24" i="22"/>
</calcChain>
</file>

<file path=xl/sharedStrings.xml><?xml version="1.0" encoding="utf-8"?>
<sst xmlns="http://schemas.openxmlformats.org/spreadsheetml/2006/main" count="134" uniqueCount="60">
  <si>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</si>
  <si>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</si>
  <si>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</si>
  <si>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</si>
  <si>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</si>
  <si>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</si>
  <si>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</si>
  <si>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</si>
  <si>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</si>
  <si>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</si>
  <si>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</si>
  <si>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</si>
  <si>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</si>
  <si>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</si>
  <si>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</si>
  <si>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</si>
  <si>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</si>
  <si>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</si>
  <si>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</si>
  <si>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</si>
  <si>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</si>
  <si>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</si>
  <si>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</si>
  <si>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</si>
  <si>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</si>
  <si>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</si>
  <si>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</si>
  <si>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</si>
  <si>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</si>
  <si>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</si>
  <si>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</si>
  <si>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</si>
  <si>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</si>
  <si>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</si>
  <si>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</si>
  <si>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</si>
  <si>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</si>
  <si>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</si>
  <si>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</si>
  <si>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</si>
  <si>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</si>
  <si>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</si>
  <si>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</si>
  <si>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</si>
  <si>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</si>
  <si>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</si>
  <si>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</si>
  <si>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</si>
  <si>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</si>
  <si>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</si>
  <si>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</si>
  <si>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</si>
  <si>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</si>
  <si>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</si>
  <si>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</si>
  <si>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</si>
  <si>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85406</t>
  </si>
  <si>
    <t>Poradnie psychologiczno-pedagogicznew tym poradnie specjalistyczne</t>
  </si>
  <si>
    <t>do Uchwały Nr 299/1001/2023</t>
  </si>
  <si>
    <t>z dnia 19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</si>
</sst>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0" zoomScale="96" zoomScaleNormal="96" workbookViewId="0">
      <selection activeCell="A88" sqref="A88:G89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9" t="s">
        <v>23</v>
      </c>
      <c r="G1" s="68"/>
    </row>
    <row r="2" spans="1:7" s="3" customFormat="1" ht="13.5" customHeight="1" x14ac:dyDescent="0.2">
      <c r="A2" s="4"/>
      <c r="B2" s="5"/>
      <c r="C2" s="5"/>
      <c r="D2" s="5"/>
      <c r="F2" s="98" t="s">
        <v>58</v>
      </c>
      <c r="G2" s="98"/>
    </row>
    <row r="3" spans="1:7" s="3" customFormat="1" ht="13.5" customHeight="1" x14ac:dyDescent="0.2">
      <c r="A3" s="4"/>
      <c r="B3" s="5"/>
      <c r="C3" s="5"/>
      <c r="D3" s="5"/>
      <c r="F3" s="98" t="s">
        <v>7</v>
      </c>
      <c r="G3" s="98"/>
    </row>
    <row r="4" spans="1:7" s="3" customFormat="1" ht="13.5" customHeight="1" x14ac:dyDescent="0.2">
      <c r="A4" s="4"/>
      <c r="B4" s="5"/>
      <c r="C4" s="5"/>
      <c r="D4" s="5"/>
      <c r="F4" s="98" t="s">
        <v>59</v>
      </c>
      <c r="G4" s="98"/>
    </row>
    <row r="5" spans="1:7" s="3" customFormat="1" ht="15.75" customHeight="1" x14ac:dyDescent="0.2">
      <c r="A5" s="4"/>
      <c r="B5" s="5"/>
      <c r="C5" s="5"/>
      <c r="D5" s="5"/>
      <c r="F5" s="79"/>
      <c r="G5" s="79"/>
    </row>
    <row r="6" spans="1:7" ht="28.5" customHeight="1" x14ac:dyDescent="0.2">
      <c r="A6" s="99" t="s">
        <v>44</v>
      </c>
      <c r="B6" s="99"/>
      <c r="C6" s="99"/>
      <c r="D6" s="99"/>
      <c r="E6" s="99"/>
      <c r="F6" s="99"/>
      <c r="G6" s="99"/>
    </row>
    <row r="7" spans="1:7" ht="15" customHeight="1" x14ac:dyDescent="0.2">
      <c r="A7" s="89" t="s">
        <v>0</v>
      </c>
      <c r="B7" s="89" t="s">
        <v>1</v>
      </c>
      <c r="C7" s="91" t="s">
        <v>2</v>
      </c>
      <c r="D7" s="93" t="s">
        <v>3</v>
      </c>
      <c r="E7" s="95" t="s">
        <v>6</v>
      </c>
      <c r="F7" s="96"/>
      <c r="G7" s="97"/>
    </row>
    <row r="8" spans="1:7" ht="22.5" customHeight="1" x14ac:dyDescent="0.2">
      <c r="A8" s="90"/>
      <c r="B8" s="90"/>
      <c r="C8" s="92"/>
      <c r="D8" s="94"/>
      <c r="E8" s="69" t="s">
        <v>45</v>
      </c>
      <c r="F8" s="69" t="s">
        <v>46</v>
      </c>
      <c r="G8" s="69" t="s">
        <v>47</v>
      </c>
    </row>
    <row r="9" spans="1:7" ht="24.75" customHeight="1" x14ac:dyDescent="0.2">
      <c r="A9" s="77">
        <v>754</v>
      </c>
      <c r="B9" s="7"/>
      <c r="C9" s="76"/>
      <c r="D9" s="32" t="s">
        <v>25</v>
      </c>
      <c r="E9" s="8">
        <f>SUM(E10)</f>
        <v>3149220</v>
      </c>
      <c r="F9" s="8">
        <f t="shared" ref="F9:G9" si="0">SUM(F10)</f>
        <v>0</v>
      </c>
      <c r="G9" s="8">
        <f t="shared" si="0"/>
        <v>3149220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3149220</v>
      </c>
      <c r="F10" s="24">
        <f>SUM(F11:F11)</f>
        <v>0</v>
      </c>
      <c r="G10" s="24">
        <f>SUM(G11:G11)</f>
        <v>3149220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3149220</v>
      </c>
      <c r="F11" s="13">
        <v>0</v>
      </c>
      <c r="G11" s="70">
        <f t="shared" ref="G11" si="1">SUM(E11+F11)</f>
        <v>3149220</v>
      </c>
    </row>
    <row r="12" spans="1:7" ht="18" customHeight="1" x14ac:dyDescent="0.2">
      <c r="A12" s="77">
        <v>758</v>
      </c>
      <c r="B12" s="31"/>
      <c r="C12" s="36"/>
      <c r="D12" s="37" t="s">
        <v>12</v>
      </c>
      <c r="E12" s="29">
        <f>E13</f>
        <v>669632</v>
      </c>
      <c r="F12" s="29">
        <f t="shared" ref="F12:G12" si="2">F13</f>
        <v>52979</v>
      </c>
      <c r="G12" s="29">
        <f t="shared" si="2"/>
        <v>722611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669632</v>
      </c>
      <c r="F13" s="24">
        <f>SUM(F14:F14)</f>
        <v>52979</v>
      </c>
      <c r="G13" s="24">
        <f>SUM(G14:G14)</f>
        <v>722611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669632</v>
      </c>
      <c r="F14" s="13">
        <v>52979</v>
      </c>
      <c r="G14" s="13">
        <f>SUM(E14:F14)</f>
        <v>722611</v>
      </c>
    </row>
    <row r="15" spans="1:7" ht="20.25" customHeight="1" x14ac:dyDescent="0.2">
      <c r="A15" s="77">
        <v>801</v>
      </c>
      <c r="B15" s="7"/>
      <c r="C15" s="76"/>
      <c r="D15" s="32" t="s">
        <v>17</v>
      </c>
      <c r="E15" s="8">
        <f>SUM(E16)</f>
        <v>505.94</v>
      </c>
      <c r="F15" s="8">
        <f t="shared" ref="F15:G15" si="3">SUM(F16)</f>
        <v>0</v>
      </c>
      <c r="G15" s="8">
        <f t="shared" si="3"/>
        <v>505.94</v>
      </c>
    </row>
    <row r="16" spans="1:7" ht="42" x14ac:dyDescent="0.2">
      <c r="A16" s="21"/>
      <c r="B16" s="75" t="s">
        <v>54</v>
      </c>
      <c r="C16" s="22"/>
      <c r="D16" s="23" t="s">
        <v>55</v>
      </c>
      <c r="E16" s="24">
        <f>SUM(E17:E17)</f>
        <v>505.94</v>
      </c>
      <c r="F16" s="24">
        <f>SUM(F17:F17)</f>
        <v>0</v>
      </c>
      <c r="G16" s="24">
        <f>SUM(G17:G17)</f>
        <v>505.94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505.94</v>
      </c>
      <c r="F17" s="13">
        <v>0</v>
      </c>
      <c r="G17" s="70">
        <f t="shared" ref="G17" si="4">SUM(E17+F17)</f>
        <v>505.94</v>
      </c>
    </row>
    <row r="18" spans="1:7" s="43" customFormat="1" ht="22.5" x14ac:dyDescent="0.2">
      <c r="A18" s="77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8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0">
        <f>SUM(E20:F20)</f>
        <v>9408</v>
      </c>
    </row>
    <row r="21" spans="1:7" s="43" customFormat="1" ht="18" customHeight="1" x14ac:dyDescent="0.2">
      <c r="A21" s="77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8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0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3856224.78</v>
      </c>
      <c r="F24" s="19">
        <f t="shared" ref="F24:G24" si="7">SUM(F9+F12+F18+F21+F15)</f>
        <v>52979</v>
      </c>
      <c r="G24" s="19">
        <f t="shared" si="7"/>
        <v>3909203.78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9" t="s">
        <v>0</v>
      </c>
      <c r="B27" s="89" t="s">
        <v>1</v>
      </c>
      <c r="C27" s="91" t="s">
        <v>2</v>
      </c>
      <c r="D27" s="93" t="s">
        <v>3</v>
      </c>
      <c r="E27" s="95" t="s">
        <v>4</v>
      </c>
      <c r="F27" s="96"/>
      <c r="G27" s="97"/>
    </row>
    <row r="28" spans="1:7" s="43" customFormat="1" ht="22.5" customHeight="1" x14ac:dyDescent="0.2">
      <c r="A28" s="90"/>
      <c r="B28" s="90"/>
      <c r="C28" s="92"/>
      <c r="D28" s="94"/>
      <c r="E28" s="69" t="s">
        <v>45</v>
      </c>
      <c r="F28" s="69" t="s">
        <v>46</v>
      </c>
      <c r="G28" s="69" t="s">
        <v>47</v>
      </c>
    </row>
    <row r="29" spans="1:7" s="43" customFormat="1" ht="27" customHeight="1" x14ac:dyDescent="0.2">
      <c r="A29" s="30">
        <v>754</v>
      </c>
      <c r="B29" s="7"/>
      <c r="C29" s="83"/>
      <c r="D29" s="32" t="s">
        <v>25</v>
      </c>
      <c r="E29" s="8">
        <f>SUM(E30)</f>
        <v>3149220</v>
      </c>
      <c r="F29" s="8">
        <f t="shared" ref="F29:G29" si="8">SUM(F30)</f>
        <v>0</v>
      </c>
      <c r="G29" s="8">
        <f t="shared" si="8"/>
        <v>3149220</v>
      </c>
    </row>
    <row r="30" spans="1:7" s="64" customFormat="1" ht="17.25" customHeight="1" x14ac:dyDescent="0.2">
      <c r="A30" s="21"/>
      <c r="B30" s="10" t="s">
        <v>8</v>
      </c>
      <c r="C30" s="62"/>
      <c r="D30" s="63" t="s">
        <v>11</v>
      </c>
      <c r="E30" s="24">
        <f>SUM(E31+E33)</f>
        <v>3149220</v>
      </c>
      <c r="F30" s="24">
        <f>SUM(F31+F33)</f>
        <v>0</v>
      </c>
      <c r="G30" s="24">
        <f>SUM(G31+G33)</f>
        <v>3149220</v>
      </c>
    </row>
    <row r="31" spans="1:7" s="64" customFormat="1" ht="17.25" customHeight="1" x14ac:dyDescent="0.2">
      <c r="A31" s="21"/>
      <c r="B31" s="28"/>
      <c r="C31" s="65"/>
      <c r="D31" s="65" t="s">
        <v>9</v>
      </c>
      <c r="E31" s="24">
        <f>SUM(E32:E32)</f>
        <v>3112140</v>
      </c>
      <c r="F31" s="24">
        <f>SUM(F32:F32)</f>
        <v>0</v>
      </c>
      <c r="G31" s="24">
        <f>SUM(G32:G32)</f>
        <v>3112140</v>
      </c>
    </row>
    <row r="32" spans="1:7" s="43" customFormat="1" ht="22.5" x14ac:dyDescent="0.2">
      <c r="A32" s="74"/>
      <c r="B32" s="27"/>
      <c r="C32" s="66">
        <v>4370</v>
      </c>
      <c r="D32" s="42" t="s">
        <v>30</v>
      </c>
      <c r="E32" s="13">
        <v>3112140</v>
      </c>
      <c r="F32" s="13">
        <v>0</v>
      </c>
      <c r="G32" s="13">
        <f>SUM(E32:F32)</f>
        <v>3112140</v>
      </c>
    </row>
    <row r="33" spans="1:7" s="43" customFormat="1" ht="18" customHeight="1" x14ac:dyDescent="0.2">
      <c r="A33" s="84"/>
      <c r="B33" s="7"/>
      <c r="C33" s="47"/>
      <c r="D33" s="47" t="s">
        <v>10</v>
      </c>
      <c r="E33" s="24">
        <f>SUM(E34:E38)</f>
        <v>37080</v>
      </c>
      <c r="F33" s="24">
        <f>SUM(F34:F38)</f>
        <v>0</v>
      </c>
      <c r="G33" s="24">
        <f>SUM(G34:G38)</f>
        <v>37080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4044.65</v>
      </c>
      <c r="F34" s="13">
        <v>0</v>
      </c>
      <c r="G34" s="13">
        <f t="shared" ref="G34" si="9">SUM(E34:F34)</f>
        <v>4044.65</v>
      </c>
    </row>
    <row r="35" spans="1:7" s="43" customFormat="1" ht="22.5" x14ac:dyDescent="0.2">
      <c r="A35" s="9"/>
      <c r="B35" s="11"/>
      <c r="C35" s="66">
        <v>4370</v>
      </c>
      <c r="D35" s="42" t="s">
        <v>30</v>
      </c>
      <c r="E35" s="13">
        <v>19560.349999999999</v>
      </c>
      <c r="F35" s="13">
        <v>0</v>
      </c>
      <c r="G35" s="13">
        <f>SUM(E35:F35)</f>
        <v>19560.349999999999</v>
      </c>
    </row>
    <row r="36" spans="1:7" s="43" customFormat="1" ht="22.5" x14ac:dyDescent="0.2">
      <c r="A36" s="9"/>
      <c r="B36" s="11"/>
      <c r="C36" s="67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6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85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SUM(E40+E45+E55+E62+E67+E76)</f>
        <v>629712.93999999994</v>
      </c>
      <c r="F39" s="29">
        <f>SUM(F40+F45+F55+F62+F67+F76)</f>
        <v>52979</v>
      </c>
      <c r="G39" s="29">
        <f>SUM(G40+G45+G55+G62+G67+G76)</f>
        <v>682691.94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270551</v>
      </c>
      <c r="F40" s="24">
        <f t="shared" ref="F40:G40" si="11">SUM(F41)</f>
        <v>15956.000000000002</v>
      </c>
      <c r="G40" s="24">
        <f t="shared" si="11"/>
        <v>286507</v>
      </c>
    </row>
    <row r="41" spans="1:7" s="43" customFormat="1" ht="17.25" customHeight="1" x14ac:dyDescent="0.2">
      <c r="A41" s="9"/>
      <c r="B41" s="10" t="s">
        <v>34</v>
      </c>
      <c r="C41" s="44"/>
      <c r="D41" s="80" t="s">
        <v>35</v>
      </c>
      <c r="E41" s="24">
        <f>SUM(E42:E44)</f>
        <v>270551</v>
      </c>
      <c r="F41" s="24">
        <f t="shared" ref="F41:G41" si="12">SUM(F42:F44)</f>
        <v>15956.000000000002</v>
      </c>
      <c r="G41" s="24">
        <f t="shared" si="12"/>
        <v>286507</v>
      </c>
    </row>
    <row r="42" spans="1:7" s="43" customFormat="1" ht="22.5" x14ac:dyDescent="0.2">
      <c r="A42" s="26"/>
      <c r="B42" s="28"/>
      <c r="C42" s="59">
        <v>4370</v>
      </c>
      <c r="D42" s="81" t="s">
        <v>30</v>
      </c>
      <c r="E42" s="13">
        <v>0</v>
      </c>
      <c r="F42" s="13">
        <v>8500</v>
      </c>
      <c r="G42" s="13">
        <f>SUM(E42:F42)</f>
        <v>8500</v>
      </c>
    </row>
    <row r="43" spans="1:7" s="43" customFormat="1" ht="22.5" x14ac:dyDescent="0.2">
      <c r="A43" s="26"/>
      <c r="B43" s="11"/>
      <c r="C43" s="58">
        <v>4750</v>
      </c>
      <c r="D43" s="81" t="s">
        <v>36</v>
      </c>
      <c r="E43" s="13">
        <v>226236.54</v>
      </c>
      <c r="F43" s="13">
        <v>6236.72</v>
      </c>
      <c r="G43" s="13">
        <f>SUM(E43:F43)</f>
        <v>232473.26</v>
      </c>
    </row>
    <row r="44" spans="1:7" s="43" customFormat="1" ht="33.75" x14ac:dyDescent="0.2">
      <c r="A44" s="26"/>
      <c r="B44" s="11"/>
      <c r="C44" s="44">
        <v>4850</v>
      </c>
      <c r="D44" s="81" t="s">
        <v>32</v>
      </c>
      <c r="E44" s="13">
        <v>44314.46</v>
      </c>
      <c r="F44" s="13">
        <v>1219.28</v>
      </c>
      <c r="G44" s="13">
        <f>SUM(E44:F44)</f>
        <v>45533.74</v>
      </c>
    </row>
    <row r="45" spans="1:7" s="43" customFormat="1" ht="17.25" customHeight="1" x14ac:dyDescent="0.2">
      <c r="A45" s="26"/>
      <c r="B45" s="11"/>
      <c r="C45" s="47"/>
      <c r="D45" s="47" t="s">
        <v>19</v>
      </c>
      <c r="E45" s="24">
        <f>SUM(E46+E50)</f>
        <v>98450.000000000015</v>
      </c>
      <c r="F45" s="24">
        <f t="shared" ref="F45:G45" si="13">SUM(F46+F50)</f>
        <v>14954</v>
      </c>
      <c r="G45" s="24">
        <f t="shared" si="13"/>
        <v>113404.00000000001</v>
      </c>
    </row>
    <row r="46" spans="1:7" s="43" customFormat="1" ht="17.25" customHeight="1" x14ac:dyDescent="0.2">
      <c r="A46" s="9"/>
      <c r="B46" s="10" t="s">
        <v>34</v>
      </c>
      <c r="C46" s="44"/>
      <c r="D46" s="80" t="s">
        <v>35</v>
      </c>
      <c r="E46" s="24">
        <f>SUM(E47:E49)</f>
        <v>5188</v>
      </c>
      <c r="F46" s="24">
        <f t="shared" ref="F46:G46" si="14">SUM(F47:F49)</f>
        <v>0</v>
      </c>
      <c r="G46" s="24">
        <f t="shared" si="14"/>
        <v>5188</v>
      </c>
    </row>
    <row r="47" spans="1:7" s="43" customFormat="1" ht="22.5" x14ac:dyDescent="0.2">
      <c r="A47" s="26"/>
      <c r="B47" s="11"/>
      <c r="C47" s="59">
        <v>4370</v>
      </c>
      <c r="D47" s="81" t="s">
        <v>30</v>
      </c>
      <c r="E47" s="13">
        <v>3000</v>
      </c>
      <c r="F47" s="13">
        <v>0</v>
      </c>
      <c r="G47" s="13">
        <f>SUM(E47:F47)</f>
        <v>3000</v>
      </c>
    </row>
    <row r="48" spans="1:7" s="43" customFormat="1" ht="22.5" x14ac:dyDescent="0.2">
      <c r="A48" s="26"/>
      <c r="B48" s="11"/>
      <c r="C48" s="59">
        <v>4750</v>
      </c>
      <c r="D48" s="81" t="s">
        <v>36</v>
      </c>
      <c r="E48" s="13">
        <v>1828.82</v>
      </c>
      <c r="F48" s="13">
        <v>0</v>
      </c>
      <c r="G48" s="13">
        <f>SUM(E48:F48)</f>
        <v>1828.82</v>
      </c>
    </row>
    <row r="49" spans="1:7" s="43" customFormat="1" ht="33.75" x14ac:dyDescent="0.2">
      <c r="A49" s="26"/>
      <c r="B49" s="11"/>
      <c r="C49" s="44">
        <v>4850</v>
      </c>
      <c r="D49" s="81" t="s">
        <v>32</v>
      </c>
      <c r="E49" s="13">
        <v>359.18</v>
      </c>
      <c r="F49" s="13">
        <v>0</v>
      </c>
      <c r="G49" s="13">
        <f>SUM(E49:F49)</f>
        <v>359.18</v>
      </c>
    </row>
    <row r="50" spans="1:7" s="43" customFormat="1" ht="17.25" customHeight="1" x14ac:dyDescent="0.2">
      <c r="A50" s="9"/>
      <c r="B50" s="10" t="s">
        <v>37</v>
      </c>
      <c r="C50" s="44"/>
      <c r="D50" s="80" t="s">
        <v>38</v>
      </c>
      <c r="E50" s="24">
        <f>SUM(E51:E54)</f>
        <v>93262.000000000015</v>
      </c>
      <c r="F50" s="24">
        <f t="shared" ref="F50:G50" si="15">SUM(F51:F54)</f>
        <v>14954</v>
      </c>
      <c r="G50" s="24">
        <f t="shared" si="15"/>
        <v>108216.00000000001</v>
      </c>
    </row>
    <row r="51" spans="1:7" s="43" customFormat="1" ht="33.75" x14ac:dyDescent="0.2">
      <c r="A51" s="26"/>
      <c r="B51" s="28"/>
      <c r="C51" s="46">
        <v>4350</v>
      </c>
      <c r="D51" s="81" t="s">
        <v>29</v>
      </c>
      <c r="E51" s="13">
        <v>0</v>
      </c>
      <c r="F51" s="13">
        <v>14954</v>
      </c>
      <c r="G51" s="13">
        <f>SUM(E51:F51)</f>
        <v>14954</v>
      </c>
    </row>
    <row r="52" spans="1:7" s="43" customFormat="1" ht="22.5" x14ac:dyDescent="0.2">
      <c r="A52" s="26"/>
      <c r="B52" s="11"/>
      <c r="C52" s="59">
        <v>4370</v>
      </c>
      <c r="D52" s="81" t="s">
        <v>30</v>
      </c>
      <c r="E52" s="13">
        <v>35594</v>
      </c>
      <c r="F52" s="13">
        <v>0</v>
      </c>
      <c r="G52" s="13">
        <f>SUM(E52:F52)</f>
        <v>35594</v>
      </c>
    </row>
    <row r="53" spans="1:7" s="43" customFormat="1" ht="22.5" x14ac:dyDescent="0.2">
      <c r="A53" s="26"/>
      <c r="B53" s="11"/>
      <c r="C53" s="59">
        <v>4750</v>
      </c>
      <c r="D53" s="81" t="s">
        <v>36</v>
      </c>
      <c r="E53" s="13">
        <v>48201.26</v>
      </c>
      <c r="F53" s="13">
        <v>0</v>
      </c>
      <c r="G53" s="13">
        <f>SUM(E53:F53)</f>
        <v>48201.26</v>
      </c>
    </row>
    <row r="54" spans="1:7" s="43" customFormat="1" ht="33.75" x14ac:dyDescent="0.2">
      <c r="A54" s="26"/>
      <c r="B54" s="11"/>
      <c r="C54" s="44">
        <v>4850</v>
      </c>
      <c r="D54" s="81" t="s">
        <v>32</v>
      </c>
      <c r="E54" s="13">
        <v>9466.74</v>
      </c>
      <c r="F54" s="13">
        <v>0</v>
      </c>
      <c r="G54" s="13">
        <f>SUM(E54:F54)</f>
        <v>9466.74</v>
      </c>
    </row>
    <row r="55" spans="1:7" s="43" customFormat="1" ht="14.25" customHeight="1" x14ac:dyDescent="0.2">
      <c r="A55" s="26"/>
      <c r="B55" s="11"/>
      <c r="C55" s="47"/>
      <c r="D55" s="47" t="s">
        <v>10</v>
      </c>
      <c r="E55" s="24">
        <f>SUM(E56+E59)</f>
        <v>80357</v>
      </c>
      <c r="F55" s="24">
        <f t="shared" ref="F55:G55" si="16">SUM(F56+F59)</f>
        <v>10909</v>
      </c>
      <c r="G55" s="24">
        <f t="shared" si="16"/>
        <v>91266</v>
      </c>
    </row>
    <row r="56" spans="1:7" s="43" customFormat="1" ht="17.25" customHeight="1" x14ac:dyDescent="0.2">
      <c r="A56" s="9"/>
      <c r="B56" s="10" t="s">
        <v>37</v>
      </c>
      <c r="C56" s="44"/>
      <c r="D56" s="80" t="s">
        <v>38</v>
      </c>
      <c r="E56" s="24">
        <f>SUM(E57:E58)</f>
        <v>72023</v>
      </c>
      <c r="F56" s="24">
        <f t="shared" ref="F56:G56" si="17">SUM(F57:F58)</f>
        <v>10138</v>
      </c>
      <c r="G56" s="24">
        <f t="shared" si="17"/>
        <v>82161</v>
      </c>
    </row>
    <row r="57" spans="1:7" s="43" customFormat="1" ht="22.5" x14ac:dyDescent="0.2">
      <c r="A57" s="26"/>
      <c r="B57" s="11"/>
      <c r="C57" s="59">
        <v>4750</v>
      </c>
      <c r="D57" s="81" t="s">
        <v>36</v>
      </c>
      <c r="E57" s="13">
        <v>60199.78</v>
      </c>
      <c r="F57" s="13">
        <v>8473.75</v>
      </c>
      <c r="G57" s="13">
        <f>SUM(E57:F57)</f>
        <v>68673.53</v>
      </c>
    </row>
    <row r="58" spans="1:7" s="43" customFormat="1" ht="33.75" x14ac:dyDescent="0.2">
      <c r="A58" s="26"/>
      <c r="B58" s="11"/>
      <c r="C58" s="44">
        <v>4850</v>
      </c>
      <c r="D58" s="81" t="s">
        <v>32</v>
      </c>
      <c r="E58" s="13">
        <v>11823.22</v>
      </c>
      <c r="F58" s="13">
        <v>1664.25</v>
      </c>
      <c r="G58" s="13">
        <f>SUM(E58:F58)</f>
        <v>13487.47</v>
      </c>
    </row>
    <row r="59" spans="1:7" s="43" customFormat="1" ht="17.25" customHeight="1" x14ac:dyDescent="0.2">
      <c r="A59" s="9"/>
      <c r="B59" s="10" t="s">
        <v>41</v>
      </c>
      <c r="C59" s="44"/>
      <c r="D59" s="82" t="s">
        <v>42</v>
      </c>
      <c r="E59" s="24">
        <f>SUM(E60:E61)</f>
        <v>8334</v>
      </c>
      <c r="F59" s="24">
        <f t="shared" ref="F59:G59" si="18">SUM(F60:F61)</f>
        <v>771</v>
      </c>
      <c r="G59" s="24">
        <f t="shared" si="18"/>
        <v>9105</v>
      </c>
    </row>
    <row r="60" spans="1:7" s="43" customFormat="1" ht="22.5" x14ac:dyDescent="0.2">
      <c r="A60" s="9"/>
      <c r="B60" s="11"/>
      <c r="C60" s="61">
        <v>4750</v>
      </c>
      <c r="D60" s="81" t="s">
        <v>36</v>
      </c>
      <c r="E60" s="13">
        <v>6965.91</v>
      </c>
      <c r="F60" s="13">
        <v>644.42999999999995</v>
      </c>
      <c r="G60" s="13">
        <f>SUM(E60:F60)</f>
        <v>7610.34</v>
      </c>
    </row>
    <row r="61" spans="1:7" s="43" customFormat="1" ht="33.75" x14ac:dyDescent="0.2">
      <c r="A61" s="74"/>
      <c r="B61" s="27"/>
      <c r="C61" s="44">
        <v>4850</v>
      </c>
      <c r="D61" s="81" t="s">
        <v>32</v>
      </c>
      <c r="E61" s="13">
        <v>1368.09</v>
      </c>
      <c r="F61" s="13">
        <v>126.57</v>
      </c>
      <c r="G61" s="13">
        <f>SUM(E61:F61)</f>
        <v>1494.6599999999999</v>
      </c>
    </row>
    <row r="62" spans="1:7" s="43" customFormat="1" ht="17.25" customHeight="1" x14ac:dyDescent="0.2">
      <c r="A62" s="87"/>
      <c r="B62" s="31"/>
      <c r="C62" s="47"/>
      <c r="D62" s="47" t="s">
        <v>20</v>
      </c>
      <c r="E62" s="24">
        <f>SUM(E63)</f>
        <v>92459</v>
      </c>
      <c r="F62" s="24">
        <f t="shared" ref="F62:G62" si="19">SUM(F63)</f>
        <v>5486</v>
      </c>
      <c r="G62" s="24">
        <f t="shared" si="19"/>
        <v>97945</v>
      </c>
    </row>
    <row r="63" spans="1:7" s="43" customFormat="1" ht="17.25" customHeight="1" x14ac:dyDescent="0.2">
      <c r="A63" s="9"/>
      <c r="B63" s="10" t="s">
        <v>39</v>
      </c>
      <c r="C63" s="44"/>
      <c r="D63" s="82" t="s">
        <v>40</v>
      </c>
      <c r="E63" s="24">
        <f>SUM(E64:E66)</f>
        <v>92459</v>
      </c>
      <c r="F63" s="24">
        <f t="shared" ref="F63:G63" si="20">SUM(F64:F66)</f>
        <v>5486</v>
      </c>
      <c r="G63" s="24">
        <f t="shared" si="20"/>
        <v>97945</v>
      </c>
    </row>
    <row r="64" spans="1:7" s="43" customFormat="1" ht="33.75" x14ac:dyDescent="0.2">
      <c r="A64" s="9"/>
      <c r="B64" s="28"/>
      <c r="C64" s="46">
        <v>4350</v>
      </c>
      <c r="D64" s="81" t="s">
        <v>29</v>
      </c>
      <c r="E64" s="13">
        <v>7000</v>
      </c>
      <c r="F64" s="13">
        <v>2750</v>
      </c>
      <c r="G64" s="13">
        <f>SUM(E64:F64)</f>
        <v>9750</v>
      </c>
    </row>
    <row r="65" spans="1:7" s="43" customFormat="1" ht="22.5" x14ac:dyDescent="0.2">
      <c r="A65" s="9"/>
      <c r="B65" s="11"/>
      <c r="C65" s="46">
        <v>4750</v>
      </c>
      <c r="D65" s="81" t="s">
        <v>36</v>
      </c>
      <c r="E65" s="13">
        <v>71340.69</v>
      </c>
      <c r="F65" s="13">
        <v>2284</v>
      </c>
      <c r="G65" s="13">
        <f>SUM(E65:F65)</f>
        <v>73624.69</v>
      </c>
    </row>
    <row r="66" spans="1:7" s="43" customFormat="1" ht="33.75" x14ac:dyDescent="0.2">
      <c r="A66" s="26"/>
      <c r="B66" s="11"/>
      <c r="C66" s="44">
        <v>4850</v>
      </c>
      <c r="D66" s="81" t="s">
        <v>32</v>
      </c>
      <c r="E66" s="13">
        <v>14118.31</v>
      </c>
      <c r="F66" s="13">
        <v>452</v>
      </c>
      <c r="G66" s="13">
        <f>SUM(E66:F66)</f>
        <v>14570.31</v>
      </c>
    </row>
    <row r="67" spans="1:7" s="43" customFormat="1" ht="16.5" customHeight="1" x14ac:dyDescent="0.2">
      <c r="A67" s="9"/>
      <c r="B67" s="27"/>
      <c r="C67" s="47"/>
      <c r="D67" s="47" t="s">
        <v>21</v>
      </c>
      <c r="E67" s="24">
        <f>SUM(E68+E74)</f>
        <v>78445.94</v>
      </c>
      <c r="F67" s="24">
        <f t="shared" ref="F67:G67" si="21">SUM(F68+F74)</f>
        <v>5674</v>
      </c>
      <c r="G67" s="24">
        <f t="shared" si="21"/>
        <v>84119.94</v>
      </c>
    </row>
    <row r="68" spans="1:7" s="43" customFormat="1" ht="16.5" customHeight="1" x14ac:dyDescent="0.2">
      <c r="A68" s="9"/>
      <c r="B68" s="10" t="s">
        <v>39</v>
      </c>
      <c r="C68" s="44"/>
      <c r="D68" s="57" t="s">
        <v>40</v>
      </c>
      <c r="E68" s="24">
        <f>SUM(E69:E73)</f>
        <v>77940</v>
      </c>
      <c r="F68" s="24">
        <f t="shared" ref="F68:G68" si="22">SUM(F69:F73)</f>
        <v>5674</v>
      </c>
      <c r="G68" s="24">
        <f t="shared" si="22"/>
        <v>83614</v>
      </c>
    </row>
    <row r="69" spans="1:7" s="43" customFormat="1" ht="33.75" x14ac:dyDescent="0.2">
      <c r="A69" s="26"/>
      <c r="B69" s="28"/>
      <c r="C69" s="59">
        <v>4350</v>
      </c>
      <c r="D69" s="41" t="s">
        <v>29</v>
      </c>
      <c r="E69" s="13">
        <v>6668</v>
      </c>
      <c r="F69" s="13">
        <v>0</v>
      </c>
      <c r="G69" s="13">
        <f t="shared" ref="G69" si="23">SUM(E69:F69)</f>
        <v>6668</v>
      </c>
    </row>
    <row r="70" spans="1:7" s="43" customFormat="1" ht="22.5" x14ac:dyDescent="0.2">
      <c r="A70" s="26"/>
      <c r="B70" s="28"/>
      <c r="C70" s="44">
        <v>4740</v>
      </c>
      <c r="D70" s="41" t="s">
        <v>31</v>
      </c>
      <c r="E70" s="13">
        <v>2299.1999999999998</v>
      </c>
      <c r="F70" s="13">
        <v>208.96</v>
      </c>
      <c r="G70" s="13">
        <f>SUM(E70:F70)</f>
        <v>2508.16</v>
      </c>
    </row>
    <row r="71" spans="1:7" s="43" customFormat="1" ht="22.5" x14ac:dyDescent="0.2">
      <c r="A71" s="26"/>
      <c r="B71" s="11"/>
      <c r="C71" s="46">
        <v>4750</v>
      </c>
      <c r="D71" s="41" t="s">
        <v>36</v>
      </c>
      <c r="E71" s="13">
        <v>44747.49</v>
      </c>
      <c r="F71" s="13">
        <v>4533.6000000000004</v>
      </c>
      <c r="G71" s="13">
        <f>SUM(E71:F71)</f>
        <v>49281.09</v>
      </c>
    </row>
    <row r="72" spans="1:7" s="43" customFormat="1" ht="45" x14ac:dyDescent="0.2">
      <c r="A72" s="26"/>
      <c r="B72" s="11"/>
      <c r="C72" s="52">
        <v>4840</v>
      </c>
      <c r="D72" s="42" t="s">
        <v>48</v>
      </c>
      <c r="E72" s="53">
        <v>15000</v>
      </c>
      <c r="F72" s="53">
        <v>0</v>
      </c>
      <c r="G72" s="13">
        <f>SUM(E72:F72)</f>
        <v>15000</v>
      </c>
    </row>
    <row r="73" spans="1:7" s="43" customFormat="1" ht="33.75" x14ac:dyDescent="0.2">
      <c r="A73" s="9"/>
      <c r="B73" s="11"/>
      <c r="C73" s="44">
        <v>4850</v>
      </c>
      <c r="D73" s="41" t="s">
        <v>32</v>
      </c>
      <c r="E73" s="13">
        <v>9225.31</v>
      </c>
      <c r="F73" s="13">
        <v>931.44</v>
      </c>
      <c r="G73" s="13">
        <f>SUM(E73:F73)</f>
        <v>10156.75</v>
      </c>
    </row>
    <row r="74" spans="1:7" s="43" customFormat="1" ht="42" x14ac:dyDescent="0.2">
      <c r="A74" s="9"/>
      <c r="B74" s="10" t="s">
        <v>54</v>
      </c>
      <c r="C74" s="44"/>
      <c r="D74" s="57" t="s">
        <v>55</v>
      </c>
      <c r="E74" s="24">
        <f>SUM(E75)</f>
        <v>505.94</v>
      </c>
      <c r="F74" s="24">
        <f t="shared" ref="F74:G74" si="24">SUM(F75)</f>
        <v>0</v>
      </c>
      <c r="G74" s="24">
        <f t="shared" si="24"/>
        <v>505.94</v>
      </c>
    </row>
    <row r="75" spans="1:7" s="43" customFormat="1" ht="33.75" x14ac:dyDescent="0.2">
      <c r="A75" s="26"/>
      <c r="B75" s="28"/>
      <c r="C75" s="59">
        <v>4350</v>
      </c>
      <c r="D75" s="41" t="s">
        <v>29</v>
      </c>
      <c r="E75" s="13">
        <v>505.94</v>
      </c>
      <c r="F75" s="13">
        <v>0</v>
      </c>
      <c r="G75" s="13">
        <f t="shared" ref="G75" si="25">SUM(E75:F75)</f>
        <v>505.94</v>
      </c>
    </row>
    <row r="76" spans="1:7" s="43" customFormat="1" ht="16.5" customHeight="1" x14ac:dyDescent="0.2">
      <c r="A76" s="26"/>
      <c r="B76" s="27"/>
      <c r="C76" s="47"/>
      <c r="D76" s="47" t="s">
        <v>22</v>
      </c>
      <c r="E76" s="24">
        <f>SUM(E77)</f>
        <v>9450</v>
      </c>
      <c r="F76" s="24">
        <f t="shared" ref="F76:G76" si="26">SUM(F77)</f>
        <v>0</v>
      </c>
      <c r="G76" s="24">
        <f t="shared" si="26"/>
        <v>9450</v>
      </c>
    </row>
    <row r="77" spans="1:7" s="43" customFormat="1" ht="17.25" customHeight="1" x14ac:dyDescent="0.2">
      <c r="A77" s="9"/>
      <c r="B77" s="10" t="s">
        <v>41</v>
      </c>
      <c r="C77" s="44"/>
      <c r="D77" s="57" t="s">
        <v>42</v>
      </c>
      <c r="E77" s="24">
        <f>SUM(E78:E79)</f>
        <v>9450</v>
      </c>
      <c r="F77" s="24">
        <f t="shared" ref="F77:G77" si="27">SUM(F78:F79)</f>
        <v>0</v>
      </c>
      <c r="G77" s="24">
        <f t="shared" si="27"/>
        <v>9450</v>
      </c>
    </row>
    <row r="78" spans="1:7" s="43" customFormat="1" ht="22.5" x14ac:dyDescent="0.2">
      <c r="A78" s="26"/>
      <c r="B78" s="11"/>
      <c r="C78" s="58">
        <v>4750</v>
      </c>
      <c r="D78" s="41" t="s">
        <v>36</v>
      </c>
      <c r="E78" s="13">
        <v>7904.64</v>
      </c>
      <c r="F78" s="13">
        <v>0</v>
      </c>
      <c r="G78" s="13">
        <f>SUM(E78:F78)</f>
        <v>7904.64</v>
      </c>
    </row>
    <row r="79" spans="1:7" s="43" customFormat="1" ht="33.75" x14ac:dyDescent="0.2">
      <c r="A79" s="26"/>
      <c r="B79" s="11"/>
      <c r="C79" s="44">
        <v>4850</v>
      </c>
      <c r="D79" s="41" t="s">
        <v>32</v>
      </c>
      <c r="E79" s="13">
        <v>1545.36</v>
      </c>
      <c r="F79" s="13">
        <v>0</v>
      </c>
      <c r="G79" s="13">
        <f>SUM(E79:F79)</f>
        <v>1545.36</v>
      </c>
    </row>
    <row r="80" spans="1:7" s="43" customFormat="1" ht="22.5" x14ac:dyDescent="0.2">
      <c r="A80" s="30">
        <v>853</v>
      </c>
      <c r="B80" s="31"/>
      <c r="C80" s="44"/>
      <c r="D80" s="45" t="s">
        <v>28</v>
      </c>
      <c r="E80" s="29">
        <f>SUM(E81)</f>
        <v>9408</v>
      </c>
      <c r="F80" s="29">
        <f t="shared" ref="F80:G80" si="28">SUM(F81)</f>
        <v>0</v>
      </c>
      <c r="G80" s="29">
        <f t="shared" si="28"/>
        <v>9408</v>
      </c>
    </row>
    <row r="81" spans="1:7" s="43" customFormat="1" ht="16.5" customHeight="1" x14ac:dyDescent="0.2">
      <c r="A81" s="9"/>
      <c r="B81" s="10" t="s">
        <v>43</v>
      </c>
      <c r="C81" s="46"/>
      <c r="D81" s="39" t="s">
        <v>11</v>
      </c>
      <c r="E81" s="24">
        <f>SUM(E82:E85)</f>
        <v>9408</v>
      </c>
      <c r="F81" s="24">
        <f t="shared" ref="F81:G81" si="29">SUM(F82:F85)</f>
        <v>0</v>
      </c>
      <c r="G81" s="24">
        <f t="shared" si="29"/>
        <v>9408</v>
      </c>
    </row>
    <row r="82" spans="1:7" s="43" customFormat="1" ht="22.5" x14ac:dyDescent="0.2">
      <c r="A82" s="26"/>
      <c r="B82" s="11"/>
      <c r="C82" s="52">
        <v>4370</v>
      </c>
      <c r="D82" s="42" t="s">
        <v>30</v>
      </c>
      <c r="E82" s="53">
        <v>3330</v>
      </c>
      <c r="F82" s="53">
        <v>0</v>
      </c>
      <c r="G82" s="13">
        <f>SUM(E82:F82)</f>
        <v>3330</v>
      </c>
    </row>
    <row r="83" spans="1:7" s="43" customFormat="1" ht="22.5" x14ac:dyDescent="0.2">
      <c r="A83" s="26"/>
      <c r="B83" s="28"/>
      <c r="C83" s="44">
        <v>4740</v>
      </c>
      <c r="D83" s="41" t="s">
        <v>31</v>
      </c>
      <c r="E83" s="13">
        <v>4133</v>
      </c>
      <c r="F83" s="13">
        <v>0</v>
      </c>
      <c r="G83" s="13">
        <f>SUM(E83:F83)</f>
        <v>4133</v>
      </c>
    </row>
    <row r="84" spans="1:7" s="43" customFormat="1" ht="33.75" customHeight="1" x14ac:dyDescent="0.2">
      <c r="A84" s="26"/>
      <c r="B84" s="11"/>
      <c r="C84" s="52">
        <v>4840</v>
      </c>
      <c r="D84" s="42" t="s">
        <v>48</v>
      </c>
      <c r="E84" s="53">
        <v>1136</v>
      </c>
      <c r="F84" s="53">
        <v>0</v>
      </c>
      <c r="G84" s="13">
        <f>SUM(E84:F84)</f>
        <v>1136</v>
      </c>
    </row>
    <row r="85" spans="1:7" s="43" customFormat="1" ht="33.75" x14ac:dyDescent="0.2">
      <c r="A85" s="26"/>
      <c r="B85" s="27"/>
      <c r="C85" s="44">
        <v>4850</v>
      </c>
      <c r="D85" s="41" t="s">
        <v>32</v>
      </c>
      <c r="E85" s="13">
        <v>809</v>
      </c>
      <c r="F85" s="13">
        <v>0</v>
      </c>
      <c r="G85" s="13">
        <f>SUM(E85:F85)</f>
        <v>809</v>
      </c>
    </row>
    <row r="86" spans="1:7" s="43" customFormat="1" ht="16.5" customHeight="1" x14ac:dyDescent="0.2">
      <c r="A86" s="30">
        <v>854</v>
      </c>
      <c r="B86" s="31"/>
      <c r="C86" s="44"/>
      <c r="D86" s="45" t="s">
        <v>50</v>
      </c>
      <c r="E86" s="29">
        <f>SUM(E87+E89)</f>
        <v>40425</v>
      </c>
      <c r="F86" s="29">
        <f t="shared" ref="F86:G86" si="30">SUM(F87+F89)</f>
        <v>0</v>
      </c>
      <c r="G86" s="29">
        <f t="shared" si="30"/>
        <v>40425</v>
      </c>
    </row>
    <row r="87" spans="1:7" s="43" customFormat="1" ht="21" x14ac:dyDescent="0.2">
      <c r="A87" s="84"/>
      <c r="B87" s="10" t="s">
        <v>51</v>
      </c>
      <c r="C87" s="46"/>
      <c r="D87" s="39" t="s">
        <v>52</v>
      </c>
      <c r="E87" s="29">
        <f>SUM(E88)</f>
        <v>36805</v>
      </c>
      <c r="F87" s="29">
        <f t="shared" ref="F87:G87" si="31">SUM(F88)</f>
        <v>0</v>
      </c>
      <c r="G87" s="29">
        <f t="shared" si="31"/>
        <v>36805</v>
      </c>
    </row>
    <row r="88" spans="1:7" s="43" customFormat="1" ht="21.75" customHeight="1" x14ac:dyDescent="0.2">
      <c r="A88" s="74"/>
      <c r="B88" s="71"/>
      <c r="C88" s="50">
        <v>2540</v>
      </c>
      <c r="D88" s="41" t="s">
        <v>53</v>
      </c>
      <c r="E88" s="51">
        <v>36805</v>
      </c>
      <c r="F88" s="51">
        <v>0</v>
      </c>
      <c r="G88" s="13">
        <f t="shared" ref="G88" si="32">SUM(E88:F88)</f>
        <v>36805</v>
      </c>
    </row>
    <row r="89" spans="1:7" s="43" customFormat="1" ht="31.5" x14ac:dyDescent="0.2">
      <c r="A89" s="88"/>
      <c r="B89" s="10" t="s">
        <v>56</v>
      </c>
      <c r="C89" s="44"/>
      <c r="D89" s="57" t="s">
        <v>57</v>
      </c>
      <c r="E89" s="24">
        <f>SUM(E90:E91)</f>
        <v>3620</v>
      </c>
      <c r="F89" s="24">
        <f t="shared" ref="F89:G89" si="33">SUM(F90:F91)</f>
        <v>0</v>
      </c>
      <c r="G89" s="24">
        <f t="shared" si="33"/>
        <v>3620</v>
      </c>
    </row>
    <row r="90" spans="1:7" s="43" customFormat="1" ht="22.5" x14ac:dyDescent="0.2">
      <c r="A90" s="74"/>
      <c r="B90" s="27"/>
      <c r="C90" s="59">
        <v>4750</v>
      </c>
      <c r="D90" s="41" t="s">
        <v>36</v>
      </c>
      <c r="E90" s="13">
        <v>3028.02</v>
      </c>
      <c r="F90" s="13">
        <v>0</v>
      </c>
      <c r="G90" s="13">
        <f>SUM(E90:F90)</f>
        <v>3028.02</v>
      </c>
    </row>
    <row r="91" spans="1:7" s="43" customFormat="1" ht="33.75" x14ac:dyDescent="0.2">
      <c r="A91" s="86"/>
      <c r="B91" s="31"/>
      <c r="C91" s="44">
        <v>4850</v>
      </c>
      <c r="D91" s="41" t="s">
        <v>32</v>
      </c>
      <c r="E91" s="13">
        <v>591.98</v>
      </c>
      <c r="F91" s="13">
        <v>0</v>
      </c>
      <c r="G91" s="13">
        <f>SUM(E91:F91)</f>
        <v>591.98</v>
      </c>
    </row>
    <row r="92" spans="1:7" s="43" customFormat="1" ht="19.5" customHeight="1" x14ac:dyDescent="0.2">
      <c r="A92" s="30">
        <v>855</v>
      </c>
      <c r="B92" s="31"/>
      <c r="C92" s="44"/>
      <c r="D92" s="45" t="s">
        <v>15</v>
      </c>
      <c r="E92" s="29">
        <f>SUM(E93)</f>
        <v>27458.840000000004</v>
      </c>
      <c r="F92" s="29">
        <f t="shared" ref="F92:G93" si="34">SUM(F93)</f>
        <v>0</v>
      </c>
      <c r="G92" s="29">
        <f t="shared" si="34"/>
        <v>27458.840000000004</v>
      </c>
    </row>
    <row r="93" spans="1:7" s="43" customFormat="1" ht="20.25" customHeight="1" x14ac:dyDescent="0.2">
      <c r="A93" s="30"/>
      <c r="B93" s="60" t="s">
        <v>16</v>
      </c>
      <c r="C93" s="46"/>
      <c r="D93" s="39" t="s">
        <v>11</v>
      </c>
      <c r="E93" s="29">
        <f>SUM(E94)</f>
        <v>27458.840000000004</v>
      </c>
      <c r="F93" s="29">
        <f t="shared" si="34"/>
        <v>0</v>
      </c>
      <c r="G93" s="29">
        <f t="shared" si="34"/>
        <v>27458.840000000004</v>
      </c>
    </row>
    <row r="94" spans="1:7" s="43" customFormat="1" ht="20.25" customHeight="1" x14ac:dyDescent="0.2">
      <c r="A94" s="84"/>
      <c r="B94" s="7"/>
      <c r="C94" s="47"/>
      <c r="D94" s="47" t="s">
        <v>24</v>
      </c>
      <c r="E94" s="24">
        <f>SUM(E95:E100)</f>
        <v>27458.840000000004</v>
      </c>
      <c r="F94" s="24">
        <f>SUM(F95:F100)</f>
        <v>0</v>
      </c>
      <c r="G94" s="24">
        <f>SUM(G95:G100)</f>
        <v>27458.840000000004</v>
      </c>
    </row>
    <row r="95" spans="1:7" s="43" customFormat="1" ht="33.75" x14ac:dyDescent="0.2">
      <c r="A95" s="26"/>
      <c r="B95" s="14"/>
      <c r="C95" s="50">
        <v>3290</v>
      </c>
      <c r="D95" s="41" t="s">
        <v>49</v>
      </c>
      <c r="E95" s="51">
        <v>240</v>
      </c>
      <c r="F95" s="51">
        <v>0</v>
      </c>
      <c r="G95" s="13">
        <f t="shared" ref="G95:G100" si="35">SUM(E95:F95)</f>
        <v>240</v>
      </c>
    </row>
    <row r="96" spans="1:7" s="43" customFormat="1" ht="33.75" x14ac:dyDescent="0.2">
      <c r="A96" s="26"/>
      <c r="B96" s="14"/>
      <c r="C96" s="50">
        <v>4350</v>
      </c>
      <c r="D96" s="41" t="s">
        <v>29</v>
      </c>
      <c r="E96" s="51">
        <v>1610.52</v>
      </c>
      <c r="F96" s="51">
        <v>0</v>
      </c>
      <c r="G96" s="13">
        <f t="shared" si="35"/>
        <v>1610.52</v>
      </c>
    </row>
    <row r="97" spans="1:7" s="43" customFormat="1" ht="22.5" x14ac:dyDescent="0.2">
      <c r="A97" s="26"/>
      <c r="B97" s="14"/>
      <c r="C97" s="48">
        <v>4370</v>
      </c>
      <c r="D97" s="42" t="s">
        <v>30</v>
      </c>
      <c r="E97" s="49">
        <v>1338.7</v>
      </c>
      <c r="F97" s="49">
        <v>0</v>
      </c>
      <c r="G97" s="13">
        <f t="shared" si="35"/>
        <v>1338.7</v>
      </c>
    </row>
    <row r="98" spans="1:7" s="43" customFormat="1" ht="22.5" x14ac:dyDescent="0.2">
      <c r="A98" s="26"/>
      <c r="B98" s="11"/>
      <c r="C98" s="52">
        <v>4740</v>
      </c>
      <c r="D98" s="42" t="s">
        <v>31</v>
      </c>
      <c r="E98" s="53">
        <v>20296.86</v>
      </c>
      <c r="F98" s="53">
        <v>0</v>
      </c>
      <c r="G98" s="13">
        <f t="shared" si="35"/>
        <v>20296.86</v>
      </c>
    </row>
    <row r="99" spans="1:7" s="43" customFormat="1" ht="33.75" x14ac:dyDescent="0.2">
      <c r="A99" s="26"/>
      <c r="B99" s="14"/>
      <c r="C99" s="50">
        <v>4850</v>
      </c>
      <c r="D99" s="42" t="s">
        <v>32</v>
      </c>
      <c r="E99" s="51">
        <v>3887.76</v>
      </c>
      <c r="F99" s="51">
        <v>0</v>
      </c>
      <c r="G99" s="13">
        <f t="shared" si="35"/>
        <v>3887.76</v>
      </c>
    </row>
    <row r="100" spans="1:7" s="43" customFormat="1" ht="22.5" x14ac:dyDescent="0.2">
      <c r="A100" s="85"/>
      <c r="B100" s="71"/>
      <c r="C100" s="72">
        <v>4860</v>
      </c>
      <c r="D100" s="54" t="s">
        <v>33</v>
      </c>
      <c r="E100" s="73">
        <v>85</v>
      </c>
      <c r="F100" s="73">
        <v>0</v>
      </c>
      <c r="G100" s="13">
        <f t="shared" si="35"/>
        <v>85</v>
      </c>
    </row>
    <row r="101" spans="1:7" s="20" customFormat="1" ht="19.5" customHeight="1" x14ac:dyDescent="0.25">
      <c r="A101" s="16"/>
      <c r="B101" s="17"/>
      <c r="C101" s="18"/>
      <c r="D101" s="15" t="s">
        <v>5</v>
      </c>
      <c r="E101" s="19">
        <f>SUM(E29+E39+E92+E80+E86)</f>
        <v>3856224.78</v>
      </c>
      <c r="F101" s="19">
        <f>SUM(F29+F39+F92+F80+F86)</f>
        <v>52979</v>
      </c>
      <c r="G101" s="19">
        <f>SUM(G29+G39+G92+G80+G86)</f>
        <v>3909203.78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7:A28"/>
    <mergeCell ref="B27:B28"/>
    <mergeCell ref="C27:C28"/>
    <mergeCell ref="D27:D28"/>
    <mergeCell ref="E27:G2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24 października</vt:lpstr>
      <vt:lpstr>'24 października'!Tytuły_wydruku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2023-12-21T12:54:53Z</cp:lastPrinted>
  <dcterms:created xsi:type="dcterms:W3CDTF">2020-11-30T14:46:42Z</dcterms:created>
  <dcterms:modified xsi:type="dcterms:W3CDTF">2023-12-21T12:55:17Z</dcterms:modified>
</cp:coreProperties>
</file>