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360" windowHeight="11370" activeTab="0"/>
  </bookViews>
  <sheets>
    <sheet name="Tabela Nr 8" sheetId="1" r:id="rId1"/>
  </sheets>
  <definedNames>
    <definedName name="_xlnm.Print_Titles" localSheetId="0">'Tabela Nr 8'!$5:$6</definedName>
  </definedNames>
  <calcPr fullCalcOnLoad="1"/>
</workbook>
</file>

<file path=xl/sharedStrings.xml><?xml version="1.0" encoding="utf-8"?>
<sst xmlns="http://schemas.openxmlformats.org/spreadsheetml/2006/main" count="201" uniqueCount="134">
  <si>
    <t>Nazwa i cel</t>
  </si>
  <si>
    <t>Jednostka odpowiedzialna lub koordynująca</t>
  </si>
  <si>
    <t>Łączne nakłady finansowe</t>
  </si>
  <si>
    <t>od</t>
  </si>
  <si>
    <t>do</t>
  </si>
  <si>
    <t>Starostwo Powiatowe w Wyszkowie</t>
  </si>
  <si>
    <t>%</t>
  </si>
  <si>
    <t>Informacja o  realizacji przedsięwzięć</t>
  </si>
  <si>
    <t>wydatki majątkowe</t>
  </si>
  <si>
    <t>L.p.</t>
  </si>
  <si>
    <t>Okres</t>
  </si>
  <si>
    <t>1.</t>
  </si>
  <si>
    <t>1.a</t>
  </si>
  <si>
    <t>wydatki bieżące</t>
  </si>
  <si>
    <t>1.b</t>
  </si>
  <si>
    <t>wydatki majatkowe</t>
  </si>
  <si>
    <t>1.1.</t>
  </si>
  <si>
    <t>Wydatki na programy, projekty lub zadania związane z programami realizowanymi z udziałem środków, o których mowa w art. 5 ust. 1 pkt 2 i 3 ustawy z dnia 27 sierpnia 2009 r. o finansach publicznych (Dz.U. z 2013 r.poz.885 ze zmianami) z tego:</t>
  </si>
  <si>
    <t>1.1.1</t>
  </si>
  <si>
    <t>wydatki bieżace</t>
  </si>
  <si>
    <t>1.1.1.1</t>
  </si>
  <si>
    <t>1.1.1.2</t>
  </si>
  <si>
    <t>1.1.1.3</t>
  </si>
  <si>
    <t>1.1.1.4</t>
  </si>
  <si>
    <t>1.1.1.5</t>
  </si>
  <si>
    <t>1.1.2</t>
  </si>
  <si>
    <t>1.1.2.1</t>
  </si>
  <si>
    <t>1.2</t>
  </si>
  <si>
    <t>Wydatki na programy, projekty lub zadania związane z umowami partnerstwa publiczno - prywatnego, z tego:</t>
  </si>
  <si>
    <t>1.2.1</t>
  </si>
  <si>
    <t>1.2.2</t>
  </si>
  <si>
    <t>1.3</t>
  </si>
  <si>
    <t>Wydatki na projekty, programy lub zadania pozostałe (inne niż wymienione w pkt 1.1 i 1.2), z tego:</t>
  </si>
  <si>
    <t>1.3.1</t>
  </si>
  <si>
    <t>1.3.1.1</t>
  </si>
  <si>
    <t>1.3.2</t>
  </si>
  <si>
    <t>1.3.2.1</t>
  </si>
  <si>
    <t>1.3.2.2</t>
  </si>
  <si>
    <t>1.3.2.4</t>
  </si>
  <si>
    <t>1.3.2.5</t>
  </si>
  <si>
    <t>1.3.2.6</t>
  </si>
  <si>
    <t>1.3.1.3</t>
  </si>
  <si>
    <t>Świadczenie usług w zakresie promocji dziedzictwa kulturowego rybołówstwa i informacji turystycznej w Powiatowym Centrum Promocji Dziedzictwa Kulturowego Rybołówstwa w Popowie Kościelnym - Promocja dziedzictwa kulturowego rybołówstwa</t>
  </si>
  <si>
    <t>1.3.2.7</t>
  </si>
  <si>
    <t>1.3.2.8</t>
  </si>
  <si>
    <t>1.3.2.9</t>
  </si>
  <si>
    <t>1.3.2.10</t>
  </si>
  <si>
    <t>Budowa drogi powiatowej Nr 4414W na odcinku Wyszków - Rybno - Kręgi - Somianka" - Poprawa bezpieczeństwa komunikacyjnego</t>
  </si>
  <si>
    <t>Dotacja dla SPZZOZ w Wyszkowie na finansowanie lub dofinansowanie kosztów realizacji inwestycji i zakupów inwestycyjnych - Osiąganie standardów jakości udzielanych świadczeń opieki zdrowotnej</t>
  </si>
  <si>
    <t>Budowa drogi powiatowej Nr 4419W - Ślubów - Poprawa bezpieczeństwa komunikacyjnego</t>
  </si>
  <si>
    <t>Dostosowanie budynku Starostwa Powiatowego do przepisów przeciwpożarowych - zwiększenie bezpieczństwa</t>
  </si>
  <si>
    <t>1.3.1.4</t>
  </si>
  <si>
    <t>1.3.1.5</t>
  </si>
  <si>
    <t>Metoda projektu i nowoczesne narzędzia TIK w edukacji szkolnej sposobem efektywnego rozwoju kompetencji kluczowych - Podniesienie kwalifikacji i kompetencji kadry szkolnej</t>
  </si>
  <si>
    <t>Dobre kompetencje - lepszy start - zwiększenie zdolności do zatrudniania uczniów szkół i placówek oświatowych kształcenia zawodowego</t>
  </si>
  <si>
    <t>Budowa hali sportowej przy Centrum Edukacji Zawodowej i Ustawicznej "Kopernik" w Wyszkowie - Poprawa bazy sportowej uczniów</t>
  </si>
  <si>
    <t>1.3.1.6</t>
  </si>
  <si>
    <t>dotacja na realizację projektu została przekazana zgodnie z umową, w wyniku rozliczenia niewykorzystane środki zostały zwrócone</t>
  </si>
  <si>
    <t>Wykonanie</t>
  </si>
  <si>
    <t>Tabela Nr 8</t>
  </si>
  <si>
    <t>1.3.1.7</t>
  </si>
  <si>
    <t>1.3.1.8</t>
  </si>
  <si>
    <t xml:space="preserve">Zapewnienie utrzymania technicznego Systemu e-Urząd w tym oprogramowania EZD i portalu Wrota Mazowsza- dotacja dla Samorządu Województwa Mazowieckiego - Zapewnienie utrzymania technicznego Systemu e-Urząd </t>
  </si>
  <si>
    <t>1.3.1.9</t>
  </si>
  <si>
    <t>1.3.1.10</t>
  </si>
  <si>
    <t>1.3.1.11</t>
  </si>
  <si>
    <t>1.3.2.18</t>
  </si>
  <si>
    <t>1.3.2.21</t>
  </si>
  <si>
    <t xml:space="preserve">Dom Pomocy Społecznej w Brańszczyku </t>
  </si>
  <si>
    <t>Cyfrowy Powiat - Wsparcie placówek oświatowych w zakresie wyposażenia w nowoczesny sprzęt komputerowy</t>
  </si>
  <si>
    <t>Centrum Edukacji Zawodowej i Ustawicznej "Kopernik" w Wyszkowie</t>
  </si>
  <si>
    <t>I Liceum Ogólnokształcące im. Cypriana Kamila Norwida w Wyszkowie</t>
  </si>
  <si>
    <t>Powiatowe Centrum Usług Wspólnych w Wyszkowie</t>
  </si>
  <si>
    <t>Regionalne partnerstwo samorządów Mazowsza dla aktywizacji społeczeństwa informacyjnego w zakresie e-administracji i geoinformacji -podniesienie sprawności urzędu w zakresie świadczenia usług elektronicznych</t>
  </si>
  <si>
    <t>1.3.1.2</t>
  </si>
  <si>
    <t xml:space="preserve">Sporządzenie uproszczonych  planów urządzenia lasów i inwentaryzacji stanów lasów  niestanowiących własności Skarbu Państwa, należących do osób fizycznych i wspólnot gruntowych, położonych na terenie gmin Brańszczyk, Somianka i Zabrodzie - Realizacja zadań nałożonych na starostę wynikających z ustawy z dnia 28.09.1991 r. o lasach </t>
  </si>
  <si>
    <t>Modernizacja ewidencji gruntów i budynków - 4 obręby  w Gminie Długosiodło - Zwiększenie jakosci baz danych w bazie EGIB</t>
  </si>
  <si>
    <t>Wieloaspektowa i kompleksowa pomoc niepełnosprawnemu dziecku w okresie od 0. roku życia do rozpoczęcia nauki w szkole oraz jego rodzinie. - Realizacja zadań z zakresu administracji rządowej wynikających z programu komleksowego wsparcia dla rodzin "Za życiem"</t>
  </si>
  <si>
    <t>Specjalny Ośrodek Szkolno - Wychowawczy im. Marii Konopnickiej w Wyszkowie</t>
  </si>
  <si>
    <t>Projekt innowacyjno-wdrożeniowy w zakresie oceny funkcjonalnej - Opracowanie modelowych rozwiązań na rzecz wspacia dla dzieci, uczniów i rodzin</t>
  </si>
  <si>
    <t>Zimowe utrzymanie dróg powiatowych na terenie Gminy Rząśnik - zima 2022/2023 - Zapewnienie bezpieczeństwa komunikacyjnego</t>
  </si>
  <si>
    <t>Zimowe utrzymanie dróg powiatowych na terenie Gminy Wyszków - zima 2022/2023 - Zapewnienie bezpieczeństwa komunikacyjnego</t>
  </si>
  <si>
    <t>Zimowe utrzymanie dróg powiatowych na terenie Gminy Somianka - zima 2022/2023 - Zapewnienie bezpieczeństwa komunikacyjnego</t>
  </si>
  <si>
    <t>1.3.2.3</t>
  </si>
  <si>
    <t>Dokumentacja projektowa budowy drogi powiatowej Nr 4408W na odcinku Długosiodło-Przetycz Włościańska - Zwiększenie bezpieczeństwa komunikacyjnego</t>
  </si>
  <si>
    <t>Dotacja dla SPZZOZ w Wyszkowie na sfinansowanie lub dofinansowanie kosztów realizacji inwestycji i zakupów inwestycyjnych ze środków RFIL - podniesienie jakości usług dla pacjentów</t>
  </si>
  <si>
    <t xml:space="preserve">Budowa drogi powiatowej Nr 4405W na odcinku Poręba Średnia - Udrzynek - Poprawa bezpieczeństwa komunikacyjnego </t>
  </si>
  <si>
    <t>Budowa drogi powiatowej Nr 4421W od węzła "Mostówka" na DK S-8 do działki nr.ew. 10/1 położonej w m. Mostówka - Poprawa bezpieczeństwa komunikacyjnego</t>
  </si>
  <si>
    <t xml:space="preserve">Rozbudowa drogi powiatowej nr 4403W na odcinku od m. Nowy Brańszczyk do granicy pasa drogowego drogi krajowej nr S8 - Poprawa bezpieczeństwa komunikacyjnego </t>
  </si>
  <si>
    <t>Dokumentacja projektowa rozbudowy odcinka drogi powiatowej Nr 4419W w rejonie przepustu na rz. Ruda w m. Drogoszewo - Zwiększenie bezpieczeństwa komunikacyjnego</t>
  </si>
  <si>
    <t>Przebudowa lewego skrzydła budynku głównego Domu Pomocy Społecznej w Brańszczyku - Poprawa warunków bytowych mieszkańców Domu Pomocy Społecznej</t>
  </si>
  <si>
    <t xml:space="preserve">dotacja została przekazana i rozliczona zgodnie z zawartą umową </t>
  </si>
  <si>
    <t>Wydatki na przedsięwzięcia ogółem                      (1.1 + 1.2.+1.3)</t>
  </si>
  <si>
    <t>Wykonanie i stopień zawansowania programów wieloletnich  za 2023 rok</t>
  </si>
  <si>
    <t>Limit 2023</t>
  </si>
  <si>
    <t>Edukacja bez granic dla uczniów Kopernika - Podniesienie umiejętności i kompetencji zawodowych uczniów</t>
  </si>
  <si>
    <t>Inwestujemy w jakość: uczenie się na rzecz kompetencji miękkich, transformacji cyfrowej i ekologicznej - Zwiększenie mobilności uczniów i kadry w sektorze edukacji szkolnej</t>
  </si>
  <si>
    <t>1.1.1.6</t>
  </si>
  <si>
    <t>Akredytowane projekty na rzecz mobilności osób uczących się i kadry w sektorze kształcenia i szkolenia zawodowego - Zwiększenie mobilności uczniów i nauczycieli</t>
  </si>
  <si>
    <t>Zespół Szkół Nr 1 w Wyszkowie</t>
  </si>
  <si>
    <t>zadanie zaplanowane do realizacji w 2024 roku</t>
  </si>
  <si>
    <t>Modernizacja ewidencji gruntów i budynków - 4 obręby  w Gminie Somianka - Zwiększenie jakosci baz danych w systemie EGIB</t>
  </si>
  <si>
    <t>1.3.1.12</t>
  </si>
  <si>
    <t>1.3.1.13</t>
  </si>
  <si>
    <t>Zimowe utrzymanie dróg powiatowych na terenie Gminy Rząśnik - zima 2023/2024 - Zapewnienie bezpieczeństwa komunikacyjnego</t>
  </si>
  <si>
    <t>Zimowe utrzymanie dróg powiatowych na terenie Gminy Somianka - zima 2023/2024 - Zapewnienie bezpieczeństwa komunikacyjnego</t>
  </si>
  <si>
    <t>Zimowe utrzymanie dróg powiatowych na terenie Gminy Wyszków - zima 2023/2024 - Zapewnienie bezpieczeństwa komunikacyjnego</t>
  </si>
  <si>
    <t>1.3.2.11</t>
  </si>
  <si>
    <t>Budowa drogi powiatowej Nr 1811W od skrzyżowania z drogą powiatową Nr 4421W w miejscowości Zabrodzie, do skrzyżowania z drogami gminnymi w miejscowości Adelin wraz z rozbiórką i budową infrastruktury technicznej - Poprawa bezpieczeństwa komunikacyjnego</t>
  </si>
  <si>
    <t>1.3.2.12</t>
  </si>
  <si>
    <t>Rozbudowa drogi powiatowej nr 4418W na odcinku Rybno-Gulczewo - Poprawa bezpieczeństwa komunikacyjnego</t>
  </si>
  <si>
    <t>1.3.2.13</t>
  </si>
  <si>
    <t>1.3.2.14</t>
  </si>
  <si>
    <t>Rozbudowa drogi powiatowej Nr 4415W  na odcinku Leszczydół Stary-Leszczydół Działki-Leszczydół Podwielątki- Wielątki - Zwiększenie bezpieczeństwa komunikacyjnego</t>
  </si>
  <si>
    <t>1.3.2.15</t>
  </si>
  <si>
    <t>Modernizacja instalacji centralnego ogrzewania w budynku biurowym Urzędu Miejskiego i Starostwa Powiatowego w Wyszkowie - Poprawa systemu CO</t>
  </si>
  <si>
    <t>1.3.2.16</t>
  </si>
  <si>
    <t>1.3.2.17</t>
  </si>
  <si>
    <t>Budowa drogi powiatowej nr 4419W w m. Deskurów - Poprawa bezpieczeństwa komunikacyjnego</t>
  </si>
  <si>
    <t>Dokumentacja projektowa budowy drogi powiatowej Nr 4414W na odcinku Somianka-Barcice - Poprawa bezpieczeństwa komunikacyjnego</t>
  </si>
  <si>
    <t>1.3.2.19</t>
  </si>
  <si>
    <t>Budowa drogi powiatowej nr 4417W na odcinku Kręgi Nowe-Sitno-Olszanka - Poprawa bezpieczeństwa komunikacyjnego</t>
  </si>
  <si>
    <t>1.3.2.20</t>
  </si>
  <si>
    <t>Budowa windy i pochylni dla osób z niepełnosprawnościami w budynku głównym I Liceum Ogólnokształcącego im. C. K. Norwida w Wyszkowie - Likwidacja barier architektonicznych</t>
  </si>
  <si>
    <t>Budowa chodnika przy drodze powiatowej nr 4413W w m. Ostrowy - Poprawa bezpieczeństwa komunikacyjnego</t>
  </si>
  <si>
    <t>zadania zaplanowane do realizacji w 2023 roku zostały wykonane</t>
  </si>
  <si>
    <t>zadanie zostało zrealizowane</t>
  </si>
  <si>
    <t>zadania planowane do realizacji w 2023 roku zostały wykonane</t>
  </si>
  <si>
    <t>zadanie zaplanowane do realizacji w 2025 roku</t>
  </si>
  <si>
    <t>zadanie zaplanowane do realizacji w 2024 roku i 2025 roku</t>
  </si>
  <si>
    <t>zadania planowane do realizacji w 2023 roku zostały wykonane częściowo, pozostałą część przesunięto do realizacji w 2024 roku</t>
  </si>
  <si>
    <t>System e-Urząd nie działał przez cały rok 2023 r. (awaria systemu) - zadanie nie zostało zrealizowane</t>
  </si>
  <si>
    <t>zadania planowane do realizacji w 2023 roku zostały wykonane, w postępowaniu przetargowym oferty zlożone na wykonanie zadania były na niższe kwoty niż planowano</t>
  </si>
  <si>
    <t xml:space="preserve">zadanie w trakcie realizacji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</si>
</sst>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\ _z_ł_-;\-* #,##0\ _z_ł_-;_-* &quot;-&quot;??\ _z_ł_-;_-@_-"/>
  </numFmts>
  <fonts count="51">
    <font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43" fontId="48" fillId="0" borderId="10" xfId="42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33" borderId="10" xfId="0" applyFont="1" applyFill="1" applyBorder="1" applyAlignment="1">
      <alignment wrapText="1"/>
    </xf>
    <xf numFmtId="0" fontId="48" fillId="33" borderId="0" xfId="0" applyFont="1" applyFill="1" applyAlignment="1">
      <alignment/>
    </xf>
    <xf numFmtId="0" fontId="4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3" fontId="2" fillId="0" borderId="10" xfId="42" applyFont="1" applyBorder="1" applyAlignment="1">
      <alignment vertical="center"/>
    </xf>
    <xf numFmtId="0" fontId="6" fillId="0" borderId="0" xfId="0" applyFont="1" applyAlignment="1">
      <alignment vertical="center"/>
    </xf>
    <xf numFmtId="164" fontId="2" fillId="0" borderId="10" xfId="42" applyNumberFormat="1" applyFont="1" applyBorder="1" applyAlignment="1">
      <alignment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3" fontId="7" fillId="0" borderId="10" xfId="42" applyFont="1" applyBorder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43" fontId="2" fillId="0" borderId="10" xfId="42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43" fontId="50" fillId="0" borderId="10" xfId="42" applyFont="1" applyBorder="1" applyAlignment="1">
      <alignment vertical="center"/>
    </xf>
    <xf numFmtId="0" fontId="48" fillId="33" borderId="10" xfId="0" applyFont="1" applyFill="1" applyBorder="1" applyAlignment="1">
      <alignment horizontal="left" vertical="center" wrapText="1"/>
    </xf>
    <xf numFmtId="43" fontId="2" fillId="33" borderId="10" xfId="42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43" fontId="7" fillId="33" borderId="10" xfId="42" applyFont="1" applyFill="1" applyBorder="1" applyAlignment="1">
      <alignment vertical="center"/>
    </xf>
    <xf numFmtId="164" fontId="2" fillId="33" borderId="10" xfId="42" applyNumberFormat="1" applyFont="1" applyFill="1" applyBorder="1" applyAlignment="1">
      <alignment vertical="center"/>
    </xf>
    <xf numFmtId="43" fontId="7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43" fontId="2" fillId="0" borderId="10" xfId="42" applyFont="1" applyFill="1" applyBorder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0" xfId="42" applyFont="1" applyFill="1" applyBorder="1" applyAlignment="1">
      <alignment vertical="center"/>
    </xf>
    <xf numFmtId="43" fontId="7" fillId="0" borderId="10" xfId="42" applyFont="1" applyFill="1" applyBorder="1" applyAlignment="1">
      <alignment/>
    </xf>
    <xf numFmtId="43" fontId="7" fillId="0" borderId="10" xfId="42" applyFont="1" applyFill="1" applyBorder="1" applyAlignment="1">
      <alignment vertical="center" wrapText="1"/>
    </xf>
    <xf numFmtId="43" fontId="7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3" fontId="2" fillId="0" borderId="15" xfId="42" applyFont="1" applyBorder="1" applyAlignment="1">
      <alignment vertical="center"/>
    </xf>
    <xf numFmtId="164" fontId="2" fillId="0" borderId="15" xfId="42" applyNumberFormat="1" applyFont="1" applyBorder="1" applyAlignment="1">
      <alignment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6">
      <selection activeCell="A26" sqref="A26:J26"/>
    </sheetView>
  </sheetViews>
  <sheetFormatPr defaultColWidth="9.33203125" defaultRowHeight="11.25"/>
  <cols>
    <col min="1" max="1" width="8.33203125" style="2" customWidth="1"/>
    <col min="2" max="2" width="37.66015625" style="2" customWidth="1"/>
    <col min="3" max="3" width="16.66015625" style="2" customWidth="1"/>
    <col min="4" max="5" width="6.66015625" style="3" customWidth="1"/>
    <col min="6" max="6" width="17.66015625" style="43" customWidth="1"/>
    <col min="7" max="7" width="16.66015625" style="43" customWidth="1"/>
    <col min="8" max="8" width="17.16015625" style="43" customWidth="1"/>
    <col min="9" max="9" width="9.83203125" style="2" bestFit="1" customWidth="1"/>
    <col min="10" max="10" width="28.5" style="64" customWidth="1"/>
    <col min="11" max="16384" width="9.33203125" style="2" customWidth="1"/>
  </cols>
  <sheetData>
    <row r="1" spans="8:10" ht="12">
      <c r="H1" s="44"/>
      <c r="I1" s="66" t="s">
        <v>59</v>
      </c>
      <c r="J1" s="66"/>
    </row>
    <row r="3" spans="1:10" ht="12.75" customHeight="1">
      <c r="A3" s="72" t="s">
        <v>93</v>
      </c>
      <c r="B3" s="72"/>
      <c r="C3" s="72"/>
      <c r="D3" s="72"/>
      <c r="E3" s="72"/>
      <c r="F3" s="72"/>
      <c r="G3" s="72"/>
      <c r="H3" s="72"/>
      <c r="I3" s="72"/>
      <c r="J3" s="72"/>
    </row>
    <row r="5" spans="1:10" s="4" customFormat="1" ht="33.75" customHeight="1">
      <c r="A5" s="65" t="s">
        <v>9</v>
      </c>
      <c r="B5" s="65" t="s">
        <v>0</v>
      </c>
      <c r="C5" s="65" t="s">
        <v>1</v>
      </c>
      <c r="D5" s="65" t="s">
        <v>10</v>
      </c>
      <c r="E5" s="65"/>
      <c r="F5" s="71" t="s">
        <v>2</v>
      </c>
      <c r="G5" s="71" t="s">
        <v>94</v>
      </c>
      <c r="H5" s="67" t="s">
        <v>58</v>
      </c>
      <c r="I5" s="69" t="s">
        <v>6</v>
      </c>
      <c r="J5" s="67" t="s">
        <v>7</v>
      </c>
    </row>
    <row r="6" spans="1:10" s="6" customFormat="1" ht="9" customHeight="1">
      <c r="A6" s="65"/>
      <c r="B6" s="65"/>
      <c r="C6" s="65"/>
      <c r="D6" s="5" t="s">
        <v>3</v>
      </c>
      <c r="E6" s="5" t="s">
        <v>4</v>
      </c>
      <c r="F6" s="71"/>
      <c r="G6" s="71"/>
      <c r="H6" s="68"/>
      <c r="I6" s="70"/>
      <c r="J6" s="68"/>
    </row>
    <row r="7" spans="1:10" s="11" customFormat="1" ht="23.25" customHeight="1">
      <c r="A7" s="7" t="s">
        <v>11</v>
      </c>
      <c r="B7" s="8" t="s">
        <v>92</v>
      </c>
      <c r="C7" s="7"/>
      <c r="D7" s="9"/>
      <c r="E7" s="9"/>
      <c r="F7" s="28">
        <f>SUM(F8:F9)</f>
        <v>138923180.9</v>
      </c>
      <c r="G7" s="28">
        <f>SUM(G8:G9)</f>
        <v>40302157.13</v>
      </c>
      <c r="H7" s="28">
        <f>SUM(H8:H9)</f>
        <v>33569855.73</v>
      </c>
      <c r="I7" s="10">
        <f aca="true" t="shared" si="0" ref="I7:I19">H7/G7%</f>
        <v>83.29543161105728</v>
      </c>
      <c r="J7" s="60"/>
    </row>
    <row r="8" spans="1:10" s="11" customFormat="1" ht="21.75" customHeight="1">
      <c r="A8" s="7" t="s">
        <v>12</v>
      </c>
      <c r="B8" s="8" t="s">
        <v>13</v>
      </c>
      <c r="C8" s="7"/>
      <c r="D8" s="9"/>
      <c r="E8" s="9"/>
      <c r="F8" s="28">
        <f>F11+F21+F24</f>
        <v>7931943.16</v>
      </c>
      <c r="G8" s="28">
        <f>G11+G21+G24</f>
        <v>3348216.3200000003</v>
      </c>
      <c r="H8" s="28">
        <f>H11+H21+H24</f>
        <v>3044151.65</v>
      </c>
      <c r="I8" s="10">
        <f t="shared" si="0"/>
        <v>90.91860737361198</v>
      </c>
      <c r="J8" s="60"/>
    </row>
    <row r="9" spans="1:10" s="11" customFormat="1" ht="21.75" customHeight="1">
      <c r="A9" s="7" t="s">
        <v>14</v>
      </c>
      <c r="B9" s="8" t="s">
        <v>15</v>
      </c>
      <c r="C9" s="7"/>
      <c r="D9" s="9"/>
      <c r="E9" s="9"/>
      <c r="F9" s="28">
        <f>F18+F22+F38</f>
        <v>130991237.74</v>
      </c>
      <c r="G9" s="28">
        <f>G18+G22+G38</f>
        <v>36953940.81</v>
      </c>
      <c r="H9" s="28">
        <f>H18+H22+H38</f>
        <v>30525704.08</v>
      </c>
      <c r="I9" s="10">
        <f t="shared" si="0"/>
        <v>82.60473284012926</v>
      </c>
      <c r="J9" s="60"/>
    </row>
    <row r="10" spans="1:10" s="13" customFormat="1" ht="73.5">
      <c r="A10" s="48" t="s">
        <v>16</v>
      </c>
      <c r="B10" s="46" t="s">
        <v>17</v>
      </c>
      <c r="C10" s="12"/>
      <c r="D10" s="12"/>
      <c r="E10" s="12"/>
      <c r="F10" s="49">
        <f>F11+F18</f>
        <v>3520634.47</v>
      </c>
      <c r="G10" s="49">
        <f>G11+G18</f>
        <v>1227805.84</v>
      </c>
      <c r="H10" s="49">
        <f>H11+H18</f>
        <v>1225479.39</v>
      </c>
      <c r="I10" s="10">
        <f t="shared" si="0"/>
        <v>99.81051971539732</v>
      </c>
      <c r="J10" s="61"/>
    </row>
    <row r="11" spans="1:10" s="11" customFormat="1" ht="23.25" customHeight="1">
      <c r="A11" s="7" t="s">
        <v>18</v>
      </c>
      <c r="B11" s="8" t="s">
        <v>19</v>
      </c>
      <c r="C11" s="7"/>
      <c r="D11" s="9"/>
      <c r="E11" s="9"/>
      <c r="F11" s="28">
        <f>SUM(F12:F17)</f>
        <v>3185832.47</v>
      </c>
      <c r="G11" s="28">
        <f>SUM(G12:G17)</f>
        <v>1222010.84</v>
      </c>
      <c r="H11" s="28">
        <f>SUM(H12:H17)</f>
        <v>1219684.42</v>
      </c>
      <c r="I11" s="10">
        <f t="shared" si="0"/>
        <v>99.80962362003268</v>
      </c>
      <c r="J11" s="60"/>
    </row>
    <row r="12" spans="1:10" s="20" customFormat="1" ht="57.75" customHeight="1">
      <c r="A12" s="15" t="s">
        <v>20</v>
      </c>
      <c r="B12" s="22" t="s">
        <v>53</v>
      </c>
      <c r="C12" s="17" t="s">
        <v>71</v>
      </c>
      <c r="D12" s="18">
        <v>2020</v>
      </c>
      <c r="E12" s="18">
        <v>2023</v>
      </c>
      <c r="F12" s="47">
        <v>184266.19</v>
      </c>
      <c r="G12" s="47">
        <v>84028.39</v>
      </c>
      <c r="H12" s="21">
        <v>84028.39</v>
      </c>
      <c r="I12" s="21">
        <f t="shared" si="0"/>
        <v>100</v>
      </c>
      <c r="J12" s="42" t="s">
        <v>126</v>
      </c>
    </row>
    <row r="13" spans="1:10" s="20" customFormat="1" ht="40.5" customHeight="1">
      <c r="A13" s="15" t="s">
        <v>21</v>
      </c>
      <c r="B13" s="23" t="s">
        <v>54</v>
      </c>
      <c r="C13" s="17" t="s">
        <v>72</v>
      </c>
      <c r="D13" s="18">
        <v>2020</v>
      </c>
      <c r="E13" s="18">
        <v>2023</v>
      </c>
      <c r="F13" s="47">
        <v>1947191.2</v>
      </c>
      <c r="G13" s="47">
        <v>718794.73</v>
      </c>
      <c r="H13" s="21">
        <v>718423.95</v>
      </c>
      <c r="I13" s="21">
        <f t="shared" si="0"/>
        <v>99.94841642759401</v>
      </c>
      <c r="J13" s="42" t="s">
        <v>126</v>
      </c>
    </row>
    <row r="14" spans="1:10" s="20" customFormat="1" ht="34.5" customHeight="1">
      <c r="A14" s="15" t="s">
        <v>22</v>
      </c>
      <c r="B14" s="23" t="s">
        <v>69</v>
      </c>
      <c r="C14" s="17" t="s">
        <v>5</v>
      </c>
      <c r="D14" s="18">
        <v>2022</v>
      </c>
      <c r="E14" s="18">
        <v>2023</v>
      </c>
      <c r="F14" s="47">
        <v>222630</v>
      </c>
      <c r="G14" s="47">
        <v>222630</v>
      </c>
      <c r="H14" s="21">
        <v>221023.15</v>
      </c>
      <c r="I14" s="21">
        <f t="shared" si="0"/>
        <v>99.27824192606566</v>
      </c>
      <c r="J14" s="42" t="s">
        <v>126</v>
      </c>
    </row>
    <row r="15" spans="1:10" s="20" customFormat="1" ht="56.25">
      <c r="A15" s="15" t="s">
        <v>23</v>
      </c>
      <c r="B15" s="23" t="s">
        <v>95</v>
      </c>
      <c r="C15" s="17" t="s">
        <v>70</v>
      </c>
      <c r="D15" s="18">
        <v>2023</v>
      </c>
      <c r="E15" s="18">
        <v>2024</v>
      </c>
      <c r="F15" s="47">
        <v>345650.12</v>
      </c>
      <c r="G15" s="47">
        <v>188842.14</v>
      </c>
      <c r="H15" s="21">
        <v>188842.14</v>
      </c>
      <c r="I15" s="21">
        <f>H15/G15%</f>
        <v>100</v>
      </c>
      <c r="J15" s="42" t="s">
        <v>125</v>
      </c>
    </row>
    <row r="16" spans="1:10" s="20" customFormat="1" ht="57.75" customHeight="1">
      <c r="A16" s="15" t="s">
        <v>24</v>
      </c>
      <c r="B16" s="22" t="s">
        <v>96</v>
      </c>
      <c r="C16" s="17" t="s">
        <v>71</v>
      </c>
      <c r="D16" s="18">
        <v>2023</v>
      </c>
      <c r="E16" s="18">
        <v>2024</v>
      </c>
      <c r="F16" s="47">
        <v>207918.11</v>
      </c>
      <c r="G16" s="47">
        <v>7715.58</v>
      </c>
      <c r="H16" s="21">
        <v>7366.79</v>
      </c>
      <c r="I16" s="21">
        <f>H16/G16%</f>
        <v>95.47940660326249</v>
      </c>
      <c r="J16" s="42" t="s">
        <v>125</v>
      </c>
    </row>
    <row r="17" spans="1:10" s="20" customFormat="1" ht="45">
      <c r="A17" s="15" t="s">
        <v>97</v>
      </c>
      <c r="B17" s="23" t="s">
        <v>98</v>
      </c>
      <c r="C17" s="17" t="s">
        <v>99</v>
      </c>
      <c r="D17" s="18">
        <v>2023</v>
      </c>
      <c r="E17" s="18">
        <v>2024</v>
      </c>
      <c r="F17" s="47">
        <v>278176.85</v>
      </c>
      <c r="G17" s="47">
        <v>0</v>
      </c>
      <c r="H17" s="21">
        <v>0</v>
      </c>
      <c r="I17" s="21"/>
      <c r="J17" s="42" t="s">
        <v>100</v>
      </c>
    </row>
    <row r="18" spans="1:10" s="11" customFormat="1" ht="28.5" customHeight="1">
      <c r="A18" s="24" t="s">
        <v>25</v>
      </c>
      <c r="B18" s="25" t="s">
        <v>8</v>
      </c>
      <c r="C18" s="26"/>
      <c r="D18" s="27"/>
      <c r="E18" s="27"/>
      <c r="F18" s="28">
        <f>SUM(F19:F19)</f>
        <v>334802</v>
      </c>
      <c r="G18" s="28">
        <f>SUM(G19:G19)</f>
        <v>5795</v>
      </c>
      <c r="H18" s="28">
        <f>SUM(H19:H19)</f>
        <v>5794.97</v>
      </c>
      <c r="I18" s="28">
        <f t="shared" si="0"/>
        <v>99.99948231233822</v>
      </c>
      <c r="J18" s="62"/>
    </row>
    <row r="19" spans="1:10" s="14" customFormat="1" ht="56.25">
      <c r="A19" s="15" t="s">
        <v>26</v>
      </c>
      <c r="B19" s="1" t="s">
        <v>73</v>
      </c>
      <c r="C19" s="17" t="s">
        <v>5</v>
      </c>
      <c r="D19" s="18">
        <v>2016</v>
      </c>
      <c r="E19" s="18">
        <v>2023</v>
      </c>
      <c r="F19" s="47">
        <v>334802</v>
      </c>
      <c r="G19" s="47">
        <v>5795</v>
      </c>
      <c r="H19" s="19">
        <v>5794.97</v>
      </c>
      <c r="I19" s="19">
        <f t="shared" si="0"/>
        <v>99.99948231233822</v>
      </c>
      <c r="J19" s="58" t="s">
        <v>57</v>
      </c>
    </row>
    <row r="20" spans="1:10" s="13" customFormat="1" ht="38.25" customHeight="1">
      <c r="A20" s="39" t="s">
        <v>27</v>
      </c>
      <c r="B20" s="30" t="s">
        <v>28</v>
      </c>
      <c r="C20" s="29"/>
      <c r="D20" s="29"/>
      <c r="E20" s="29"/>
      <c r="F20" s="49">
        <f>F21+F22</f>
        <v>0</v>
      </c>
      <c r="G20" s="49">
        <f>G21+G22</f>
        <v>0</v>
      </c>
      <c r="H20" s="49">
        <f>H21+H22</f>
        <v>0</v>
      </c>
      <c r="I20" s="31"/>
      <c r="J20" s="61"/>
    </row>
    <row r="21" spans="1:10" ht="21" customHeight="1">
      <c r="A21" s="32" t="s">
        <v>29</v>
      </c>
      <c r="B21" s="33" t="s">
        <v>13</v>
      </c>
      <c r="C21" s="32"/>
      <c r="D21" s="34"/>
      <c r="E21" s="34"/>
      <c r="F21" s="45"/>
      <c r="G21" s="45"/>
      <c r="H21" s="45"/>
      <c r="I21" s="19"/>
      <c r="J21" s="58"/>
    </row>
    <row r="22" spans="1:10" ht="23.25" customHeight="1">
      <c r="A22" s="32" t="s">
        <v>30</v>
      </c>
      <c r="B22" s="33" t="s">
        <v>8</v>
      </c>
      <c r="C22" s="32"/>
      <c r="D22" s="34"/>
      <c r="E22" s="34"/>
      <c r="F22" s="45"/>
      <c r="G22" s="45"/>
      <c r="H22" s="45"/>
      <c r="I22" s="19"/>
      <c r="J22" s="58"/>
    </row>
    <row r="23" spans="1:10" s="41" customFormat="1" ht="35.25" customHeight="1">
      <c r="A23" s="39" t="s">
        <v>31</v>
      </c>
      <c r="B23" s="40" t="s">
        <v>32</v>
      </c>
      <c r="C23" s="40"/>
      <c r="D23" s="40"/>
      <c r="E23" s="40"/>
      <c r="F23" s="51">
        <f>F24+F38</f>
        <v>135402546.43</v>
      </c>
      <c r="G23" s="51">
        <f>G24+G38</f>
        <v>39074351.29</v>
      </c>
      <c r="H23" s="51">
        <f>H24+H38</f>
        <v>32344376.34</v>
      </c>
      <c r="I23" s="28">
        <f aca="true" t="shared" si="1" ref="I23:I30">H23/G23%</f>
        <v>82.77648962089782</v>
      </c>
      <c r="J23" s="63"/>
    </row>
    <row r="24" spans="1:10" s="38" customFormat="1" ht="24" customHeight="1">
      <c r="A24" s="24" t="s">
        <v>33</v>
      </c>
      <c r="B24" s="25" t="s">
        <v>19</v>
      </c>
      <c r="C24" s="24"/>
      <c r="D24" s="27"/>
      <c r="E24" s="27"/>
      <c r="F24" s="28">
        <f>SUM(F25:F37)</f>
        <v>4746110.6899999995</v>
      </c>
      <c r="G24" s="28">
        <f>SUM(G25:G37)</f>
        <v>2126205.48</v>
      </c>
      <c r="H24" s="28">
        <f>SUM(H25:H37)</f>
        <v>1824467.23</v>
      </c>
      <c r="I24" s="28">
        <f t="shared" si="1"/>
        <v>85.80860350336413</v>
      </c>
      <c r="J24" s="62"/>
    </row>
    <row r="25" spans="1:10" s="14" customFormat="1" ht="69" customHeight="1">
      <c r="A25" s="15" t="s">
        <v>34</v>
      </c>
      <c r="B25" s="35" t="s">
        <v>42</v>
      </c>
      <c r="C25" s="36" t="s">
        <v>5</v>
      </c>
      <c r="D25" s="37">
        <v>2019</v>
      </c>
      <c r="E25" s="37">
        <v>2023</v>
      </c>
      <c r="F25" s="19">
        <v>23280</v>
      </c>
      <c r="G25" s="19">
        <v>6000</v>
      </c>
      <c r="H25" s="19">
        <v>5760</v>
      </c>
      <c r="I25" s="19">
        <f t="shared" si="1"/>
        <v>96</v>
      </c>
      <c r="J25" s="42" t="s">
        <v>126</v>
      </c>
    </row>
    <row r="26" spans="1:10" s="14" customFormat="1" ht="94.5" customHeight="1">
      <c r="A26" s="15" t="s">
        <v>74</v>
      </c>
      <c r="B26" s="22" t="s">
        <v>75</v>
      </c>
      <c r="C26" s="36" t="s">
        <v>5</v>
      </c>
      <c r="D26" s="37">
        <v>2022</v>
      </c>
      <c r="E26" s="37">
        <v>2023</v>
      </c>
      <c r="F26" s="19">
        <v>120000</v>
      </c>
      <c r="G26" s="21">
        <v>120000</v>
      </c>
      <c r="H26" s="21">
        <v>100522.76</v>
      </c>
      <c r="I26" s="19">
        <f t="shared" si="1"/>
        <v>83.76896666666666</v>
      </c>
      <c r="J26" s="79" t="s">
        <v>126</v>
      </c>
    </row>
    <row r="27" spans="1:10" s="14" customFormat="1" ht="61.5" customHeight="1">
      <c r="A27" s="73" t="s">
        <v>41</v>
      </c>
      <c r="B27" s="74" t="s">
        <v>62</v>
      </c>
      <c r="C27" s="75" t="s">
        <v>5</v>
      </c>
      <c r="D27" s="76">
        <v>2021</v>
      </c>
      <c r="E27" s="76">
        <v>2023</v>
      </c>
      <c r="F27" s="77">
        <v>27500</v>
      </c>
      <c r="G27" s="78">
        <v>11000</v>
      </c>
      <c r="H27" s="78">
        <v>0</v>
      </c>
      <c r="I27" s="78">
        <f t="shared" si="1"/>
        <v>0</v>
      </c>
      <c r="J27" s="59" t="s">
        <v>131</v>
      </c>
    </row>
    <row r="28" spans="1:10" s="14" customFormat="1" ht="33.75">
      <c r="A28" s="15" t="s">
        <v>51</v>
      </c>
      <c r="B28" s="16" t="s">
        <v>76</v>
      </c>
      <c r="C28" s="36" t="s">
        <v>5</v>
      </c>
      <c r="D28" s="37">
        <v>2022</v>
      </c>
      <c r="E28" s="37">
        <v>2023</v>
      </c>
      <c r="F28" s="19">
        <v>410155.68</v>
      </c>
      <c r="G28" s="21">
        <v>225585.63</v>
      </c>
      <c r="H28" s="21">
        <v>225585.63</v>
      </c>
      <c r="I28" s="19">
        <f t="shared" si="1"/>
        <v>100</v>
      </c>
      <c r="J28" s="42" t="s">
        <v>126</v>
      </c>
    </row>
    <row r="29" spans="1:10" s="14" customFormat="1" ht="78.75">
      <c r="A29" s="15" t="s">
        <v>52</v>
      </c>
      <c r="B29" s="16" t="s">
        <v>77</v>
      </c>
      <c r="C29" s="36" t="s">
        <v>78</v>
      </c>
      <c r="D29" s="37">
        <v>2022</v>
      </c>
      <c r="E29" s="37">
        <v>2026</v>
      </c>
      <c r="F29" s="19">
        <v>1510080</v>
      </c>
      <c r="G29" s="21">
        <v>284530</v>
      </c>
      <c r="H29" s="21">
        <v>284530</v>
      </c>
      <c r="I29" s="19">
        <f t="shared" si="1"/>
        <v>100</v>
      </c>
      <c r="J29" s="42" t="s">
        <v>127</v>
      </c>
    </row>
    <row r="30" spans="1:10" s="20" customFormat="1" ht="56.25">
      <c r="A30" s="15" t="s">
        <v>56</v>
      </c>
      <c r="B30" s="35" t="s">
        <v>79</v>
      </c>
      <c r="C30" s="36" t="s">
        <v>78</v>
      </c>
      <c r="D30" s="37">
        <v>2022</v>
      </c>
      <c r="E30" s="37">
        <v>2023</v>
      </c>
      <c r="F30" s="19">
        <v>225235</v>
      </c>
      <c r="G30" s="21">
        <v>140859.85</v>
      </c>
      <c r="H30" s="21">
        <v>140754.74</v>
      </c>
      <c r="I30" s="21">
        <f t="shared" si="1"/>
        <v>99.925379730278</v>
      </c>
      <c r="J30" s="42" t="s">
        <v>126</v>
      </c>
    </row>
    <row r="31" spans="1:10" s="14" customFormat="1" ht="36.75" customHeight="1">
      <c r="A31" s="15" t="s">
        <v>60</v>
      </c>
      <c r="B31" s="35" t="s">
        <v>80</v>
      </c>
      <c r="C31" s="36" t="s">
        <v>5</v>
      </c>
      <c r="D31" s="37">
        <v>2022</v>
      </c>
      <c r="E31" s="37">
        <v>2023</v>
      </c>
      <c r="F31" s="19">
        <v>301320</v>
      </c>
      <c r="G31" s="21">
        <v>192420</v>
      </c>
      <c r="H31" s="50">
        <v>192420</v>
      </c>
      <c r="I31" s="21">
        <f aca="true" t="shared" si="2" ref="I31:I38">H31/G31%</f>
        <v>100</v>
      </c>
      <c r="J31" s="42" t="s">
        <v>126</v>
      </c>
    </row>
    <row r="32" spans="1:10" s="14" customFormat="1" ht="36" customHeight="1">
      <c r="A32" s="15" t="s">
        <v>61</v>
      </c>
      <c r="B32" s="35" t="s">
        <v>81</v>
      </c>
      <c r="C32" s="36" t="s">
        <v>5</v>
      </c>
      <c r="D32" s="37">
        <v>2022</v>
      </c>
      <c r="E32" s="37">
        <v>2023</v>
      </c>
      <c r="F32" s="19">
        <v>345120</v>
      </c>
      <c r="G32" s="21">
        <v>205640</v>
      </c>
      <c r="H32" s="50">
        <v>205640</v>
      </c>
      <c r="I32" s="21">
        <f t="shared" si="2"/>
        <v>100</v>
      </c>
      <c r="J32" s="42" t="s">
        <v>126</v>
      </c>
    </row>
    <row r="33" spans="1:10" s="14" customFormat="1" ht="37.5" customHeight="1">
      <c r="A33" s="15" t="s">
        <v>63</v>
      </c>
      <c r="B33" s="35" t="s">
        <v>82</v>
      </c>
      <c r="C33" s="36" t="s">
        <v>5</v>
      </c>
      <c r="D33" s="37">
        <v>2022</v>
      </c>
      <c r="E33" s="37">
        <v>2023</v>
      </c>
      <c r="F33" s="19">
        <v>280800</v>
      </c>
      <c r="G33" s="21">
        <v>167040</v>
      </c>
      <c r="H33" s="50">
        <v>167040</v>
      </c>
      <c r="I33" s="21">
        <f t="shared" si="2"/>
        <v>100</v>
      </c>
      <c r="J33" s="42" t="s">
        <v>126</v>
      </c>
    </row>
    <row r="34" spans="1:10" s="14" customFormat="1" ht="67.5">
      <c r="A34" s="52" t="s">
        <v>64</v>
      </c>
      <c r="B34" s="53" t="s">
        <v>101</v>
      </c>
      <c r="C34" s="54" t="s">
        <v>5</v>
      </c>
      <c r="D34" s="55">
        <v>2023</v>
      </c>
      <c r="E34" s="55">
        <v>2024</v>
      </c>
      <c r="F34" s="56">
        <v>580000</v>
      </c>
      <c r="G34" s="57">
        <v>348000</v>
      </c>
      <c r="H34" s="57">
        <v>77084.1</v>
      </c>
      <c r="I34" s="56">
        <f>H34/G34%</f>
        <v>22.150603448275863</v>
      </c>
      <c r="J34" s="42" t="s">
        <v>132</v>
      </c>
    </row>
    <row r="35" spans="1:10" s="14" customFormat="1" ht="36.75" customHeight="1">
      <c r="A35" s="15" t="s">
        <v>65</v>
      </c>
      <c r="B35" s="35" t="s">
        <v>104</v>
      </c>
      <c r="C35" s="36" t="s">
        <v>5</v>
      </c>
      <c r="D35" s="37">
        <v>2023</v>
      </c>
      <c r="E35" s="37">
        <v>2024</v>
      </c>
      <c r="F35" s="19">
        <v>268440</v>
      </c>
      <c r="G35" s="21">
        <v>108235</v>
      </c>
      <c r="H35" s="50">
        <v>108235</v>
      </c>
      <c r="I35" s="21">
        <f>H35/G35%</f>
        <v>100.00000000000001</v>
      </c>
      <c r="J35" s="42" t="s">
        <v>127</v>
      </c>
    </row>
    <row r="36" spans="1:10" s="14" customFormat="1" ht="37.5" customHeight="1">
      <c r="A36" s="15" t="s">
        <v>102</v>
      </c>
      <c r="B36" s="35" t="s">
        <v>105</v>
      </c>
      <c r="C36" s="36" t="s">
        <v>5</v>
      </c>
      <c r="D36" s="37">
        <v>2023</v>
      </c>
      <c r="E36" s="37">
        <v>2024</v>
      </c>
      <c r="F36" s="19">
        <v>292740</v>
      </c>
      <c r="G36" s="21">
        <v>141452</v>
      </c>
      <c r="H36" s="50">
        <v>141452</v>
      </c>
      <c r="I36" s="21">
        <f>H36/G36%</f>
        <v>100</v>
      </c>
      <c r="J36" s="42" t="s">
        <v>127</v>
      </c>
    </row>
    <row r="37" spans="1:10" s="14" customFormat="1" ht="36" customHeight="1">
      <c r="A37" s="15" t="s">
        <v>103</v>
      </c>
      <c r="B37" s="35" t="s">
        <v>106</v>
      </c>
      <c r="C37" s="36" t="s">
        <v>5</v>
      </c>
      <c r="D37" s="37">
        <v>2023</v>
      </c>
      <c r="E37" s="37">
        <v>2024</v>
      </c>
      <c r="F37" s="19">
        <v>361440.01</v>
      </c>
      <c r="G37" s="21">
        <v>175443</v>
      </c>
      <c r="H37" s="50">
        <v>175443</v>
      </c>
      <c r="I37" s="21">
        <f>H37/G37%</f>
        <v>100</v>
      </c>
      <c r="J37" s="42" t="s">
        <v>127</v>
      </c>
    </row>
    <row r="38" spans="1:10" s="38" customFormat="1" ht="24" customHeight="1">
      <c r="A38" s="24" t="s">
        <v>35</v>
      </c>
      <c r="B38" s="25" t="s">
        <v>8</v>
      </c>
      <c r="C38" s="24"/>
      <c r="D38" s="27"/>
      <c r="E38" s="27"/>
      <c r="F38" s="28">
        <f>SUM(F39:F59)</f>
        <v>130656435.74</v>
      </c>
      <c r="G38" s="28">
        <f>SUM(G39:G59)</f>
        <v>36948145.81</v>
      </c>
      <c r="H38" s="28">
        <f>SUM(H39:H59)</f>
        <v>30519909.11</v>
      </c>
      <c r="I38" s="28">
        <f t="shared" si="2"/>
        <v>82.60200462275917</v>
      </c>
      <c r="J38" s="62"/>
    </row>
    <row r="39" spans="1:10" s="14" customFormat="1" ht="36" customHeight="1">
      <c r="A39" s="15" t="s">
        <v>36</v>
      </c>
      <c r="B39" s="16" t="s">
        <v>47</v>
      </c>
      <c r="C39" s="17" t="s">
        <v>5</v>
      </c>
      <c r="D39" s="18">
        <v>2013</v>
      </c>
      <c r="E39" s="18">
        <v>2025</v>
      </c>
      <c r="F39" s="47">
        <v>29701198</v>
      </c>
      <c r="G39" s="47">
        <v>0</v>
      </c>
      <c r="H39" s="21">
        <v>0</v>
      </c>
      <c r="I39" s="21"/>
      <c r="J39" s="58" t="s">
        <v>128</v>
      </c>
    </row>
    <row r="40" spans="1:11" s="20" customFormat="1" ht="58.5" customHeight="1">
      <c r="A40" s="15" t="s">
        <v>37</v>
      </c>
      <c r="B40" s="16" t="s">
        <v>48</v>
      </c>
      <c r="C40" s="17" t="s">
        <v>5</v>
      </c>
      <c r="D40" s="18">
        <v>2019</v>
      </c>
      <c r="E40" s="18">
        <v>2023</v>
      </c>
      <c r="F40" s="47">
        <v>2910112</v>
      </c>
      <c r="G40" s="47">
        <v>443352</v>
      </c>
      <c r="H40" s="21">
        <v>443352</v>
      </c>
      <c r="I40" s="21">
        <f>H40/G40%</f>
        <v>99.99999999999999</v>
      </c>
      <c r="J40" s="58" t="s">
        <v>91</v>
      </c>
      <c r="K40" s="14"/>
    </row>
    <row r="41" spans="1:10" s="14" customFormat="1" ht="45">
      <c r="A41" s="15" t="s">
        <v>83</v>
      </c>
      <c r="B41" s="16" t="s">
        <v>50</v>
      </c>
      <c r="C41" s="36" t="s">
        <v>5</v>
      </c>
      <c r="D41" s="18">
        <v>2017</v>
      </c>
      <c r="E41" s="18">
        <v>2023</v>
      </c>
      <c r="F41" s="47">
        <v>151198</v>
      </c>
      <c r="G41" s="47">
        <v>20000</v>
      </c>
      <c r="H41" s="21">
        <v>14662.53</v>
      </c>
      <c r="I41" s="21">
        <f>H41/G41%</f>
        <v>73.31265</v>
      </c>
      <c r="J41" s="58" t="s">
        <v>127</v>
      </c>
    </row>
    <row r="42" spans="1:10" s="14" customFormat="1" ht="35.25" customHeight="1">
      <c r="A42" s="15" t="s">
        <v>38</v>
      </c>
      <c r="B42" s="16" t="s">
        <v>55</v>
      </c>
      <c r="C42" s="36" t="s">
        <v>5</v>
      </c>
      <c r="D42" s="18">
        <v>2020</v>
      </c>
      <c r="E42" s="18">
        <v>2023</v>
      </c>
      <c r="F42" s="47">
        <v>19391677.55</v>
      </c>
      <c r="G42" s="47">
        <v>10229081</v>
      </c>
      <c r="H42" s="21">
        <v>10216913.01</v>
      </c>
      <c r="I42" s="21">
        <f>H42/G42%</f>
        <v>99.88104513005617</v>
      </c>
      <c r="J42" s="58" t="s">
        <v>126</v>
      </c>
    </row>
    <row r="43" spans="1:10" ht="33.75">
      <c r="A43" s="15" t="s">
        <v>39</v>
      </c>
      <c r="B43" s="16" t="s">
        <v>86</v>
      </c>
      <c r="C43" s="36" t="s">
        <v>5</v>
      </c>
      <c r="D43" s="18">
        <v>2019</v>
      </c>
      <c r="E43" s="18">
        <v>2023</v>
      </c>
      <c r="F43" s="47">
        <v>12370969.81</v>
      </c>
      <c r="G43" s="47">
        <v>11786764.81</v>
      </c>
      <c r="H43" s="21">
        <v>11600041.7</v>
      </c>
      <c r="I43" s="21">
        <f>H43/G43%</f>
        <v>98.41582390919021</v>
      </c>
      <c r="J43" s="58" t="s">
        <v>126</v>
      </c>
    </row>
    <row r="44" spans="1:10" ht="45">
      <c r="A44" s="15" t="s">
        <v>40</v>
      </c>
      <c r="B44" s="16" t="s">
        <v>87</v>
      </c>
      <c r="C44" s="36" t="s">
        <v>5</v>
      </c>
      <c r="D44" s="18">
        <v>2021</v>
      </c>
      <c r="E44" s="18">
        <v>2023</v>
      </c>
      <c r="F44" s="47">
        <v>7584553.38</v>
      </c>
      <c r="G44" s="47">
        <v>0</v>
      </c>
      <c r="H44" s="21">
        <v>0</v>
      </c>
      <c r="I44" s="21"/>
      <c r="J44" s="58" t="s">
        <v>126</v>
      </c>
    </row>
    <row r="45" spans="1:10" ht="45">
      <c r="A45" s="15" t="s">
        <v>43</v>
      </c>
      <c r="B45" s="16" t="s">
        <v>88</v>
      </c>
      <c r="C45" s="36" t="s">
        <v>5</v>
      </c>
      <c r="D45" s="18">
        <v>2022</v>
      </c>
      <c r="E45" s="18">
        <v>2024</v>
      </c>
      <c r="F45" s="47">
        <v>140820</v>
      </c>
      <c r="G45" s="47">
        <v>0</v>
      </c>
      <c r="H45" s="21">
        <v>0</v>
      </c>
      <c r="I45" s="21"/>
      <c r="J45" s="58" t="s">
        <v>100</v>
      </c>
    </row>
    <row r="46" spans="1:10" s="14" customFormat="1" ht="33.75">
      <c r="A46" s="15" t="s">
        <v>44</v>
      </c>
      <c r="B46" s="16" t="s">
        <v>49</v>
      </c>
      <c r="C46" s="36" t="s">
        <v>5</v>
      </c>
      <c r="D46" s="18">
        <v>2018</v>
      </c>
      <c r="E46" s="18">
        <v>2023</v>
      </c>
      <c r="F46" s="19">
        <v>48407</v>
      </c>
      <c r="G46" s="19">
        <v>35000</v>
      </c>
      <c r="H46" s="21">
        <v>0</v>
      </c>
      <c r="I46" s="21">
        <f>H46/G46%</f>
        <v>0</v>
      </c>
      <c r="J46" s="58" t="s">
        <v>133</v>
      </c>
    </row>
    <row r="47" spans="1:10" s="14" customFormat="1" ht="47.25" customHeight="1">
      <c r="A47" s="15" t="s">
        <v>45</v>
      </c>
      <c r="B47" s="16" t="s">
        <v>89</v>
      </c>
      <c r="C47" s="36" t="s">
        <v>5</v>
      </c>
      <c r="D47" s="18">
        <v>2022</v>
      </c>
      <c r="E47" s="18">
        <v>2023</v>
      </c>
      <c r="F47" s="19">
        <v>65000</v>
      </c>
      <c r="G47" s="19">
        <v>65000</v>
      </c>
      <c r="H47" s="21">
        <v>65000</v>
      </c>
      <c r="I47" s="21">
        <f>H47/G47%</f>
        <v>100</v>
      </c>
      <c r="J47" s="58" t="s">
        <v>126</v>
      </c>
    </row>
    <row r="48" spans="1:10" s="14" customFormat="1" ht="45">
      <c r="A48" s="15" t="s">
        <v>46</v>
      </c>
      <c r="B48" s="16" t="s">
        <v>90</v>
      </c>
      <c r="C48" s="36" t="s">
        <v>68</v>
      </c>
      <c r="D48" s="18">
        <v>2020</v>
      </c>
      <c r="E48" s="18">
        <v>2023</v>
      </c>
      <c r="F48" s="47">
        <v>662467</v>
      </c>
      <c r="G48" s="47">
        <v>394980</v>
      </c>
      <c r="H48" s="21">
        <v>394979.97</v>
      </c>
      <c r="I48" s="21">
        <f>H48/G48%</f>
        <v>99.99999240467871</v>
      </c>
      <c r="J48" s="58" t="s">
        <v>126</v>
      </c>
    </row>
    <row r="49" spans="1:10" s="14" customFormat="1" ht="78.75">
      <c r="A49" s="15" t="s">
        <v>107</v>
      </c>
      <c r="B49" s="16" t="s">
        <v>108</v>
      </c>
      <c r="C49" s="36" t="s">
        <v>5</v>
      </c>
      <c r="D49" s="18">
        <v>2022</v>
      </c>
      <c r="E49" s="18">
        <v>2024</v>
      </c>
      <c r="F49" s="47">
        <v>27374124</v>
      </c>
      <c r="G49" s="47">
        <v>10933792</v>
      </c>
      <c r="H49" s="21">
        <v>4805055.76</v>
      </c>
      <c r="I49" s="21">
        <f>H49/G49%</f>
        <v>43.94683710829692</v>
      </c>
      <c r="J49" s="58" t="s">
        <v>130</v>
      </c>
    </row>
    <row r="50" spans="1:10" s="14" customFormat="1" ht="33.75">
      <c r="A50" s="15" t="s">
        <v>109</v>
      </c>
      <c r="B50" s="16" t="s">
        <v>110</v>
      </c>
      <c r="C50" s="36" t="s">
        <v>5</v>
      </c>
      <c r="D50" s="18">
        <v>2019</v>
      </c>
      <c r="E50" s="18">
        <v>2025</v>
      </c>
      <c r="F50" s="47">
        <v>16025406</v>
      </c>
      <c r="G50" s="47">
        <v>0</v>
      </c>
      <c r="H50" s="21">
        <v>0</v>
      </c>
      <c r="I50" s="21"/>
      <c r="J50" s="58" t="s">
        <v>129</v>
      </c>
    </row>
    <row r="51" spans="1:10" s="14" customFormat="1" ht="47.25" customHeight="1">
      <c r="A51" s="15" t="s">
        <v>111</v>
      </c>
      <c r="B51" s="16" t="s">
        <v>84</v>
      </c>
      <c r="C51" s="36" t="s">
        <v>5</v>
      </c>
      <c r="D51" s="18">
        <v>2020</v>
      </c>
      <c r="E51" s="18">
        <v>2024</v>
      </c>
      <c r="F51" s="47">
        <v>586000</v>
      </c>
      <c r="G51" s="47">
        <v>0</v>
      </c>
      <c r="H51" s="21">
        <v>0</v>
      </c>
      <c r="I51" s="21"/>
      <c r="J51" s="58" t="s">
        <v>100</v>
      </c>
    </row>
    <row r="52" spans="1:10" s="14" customFormat="1" ht="56.25">
      <c r="A52" s="15" t="s">
        <v>112</v>
      </c>
      <c r="B52" s="16" t="s">
        <v>113</v>
      </c>
      <c r="C52" s="36" t="s">
        <v>5</v>
      </c>
      <c r="D52" s="18">
        <v>2018</v>
      </c>
      <c r="E52" s="18">
        <v>2024</v>
      </c>
      <c r="F52" s="47">
        <v>5749683</v>
      </c>
      <c r="G52" s="47">
        <v>69500</v>
      </c>
      <c r="H52" s="21">
        <v>68897</v>
      </c>
      <c r="I52" s="21">
        <f>H52/G52%</f>
        <v>99.13237410071943</v>
      </c>
      <c r="J52" s="58" t="s">
        <v>127</v>
      </c>
    </row>
    <row r="53" spans="1:10" s="14" customFormat="1" ht="45">
      <c r="A53" s="15" t="s">
        <v>114</v>
      </c>
      <c r="B53" s="16" t="s">
        <v>115</v>
      </c>
      <c r="C53" s="36" t="s">
        <v>5</v>
      </c>
      <c r="D53" s="18">
        <v>2022</v>
      </c>
      <c r="E53" s="18">
        <v>2023</v>
      </c>
      <c r="F53" s="47">
        <v>370000</v>
      </c>
      <c r="G53" s="47">
        <v>220000</v>
      </c>
      <c r="H53" s="21">
        <v>187093.88</v>
      </c>
      <c r="I53" s="21">
        <f>H53/G53%</f>
        <v>85.04267272727273</v>
      </c>
      <c r="J53" s="58" t="s">
        <v>126</v>
      </c>
    </row>
    <row r="54" spans="1:10" s="14" customFormat="1" ht="56.25">
      <c r="A54" s="15" t="s">
        <v>116</v>
      </c>
      <c r="B54" s="16" t="s">
        <v>85</v>
      </c>
      <c r="C54" s="36" t="s">
        <v>5</v>
      </c>
      <c r="D54" s="18">
        <v>2021</v>
      </c>
      <c r="E54" s="18">
        <v>2023</v>
      </c>
      <c r="F54" s="47">
        <v>6000000</v>
      </c>
      <c r="G54" s="47">
        <v>2343936</v>
      </c>
      <c r="H54" s="21">
        <v>2343936</v>
      </c>
      <c r="I54" s="21">
        <f>H54/G54%</f>
        <v>100</v>
      </c>
      <c r="J54" s="58" t="s">
        <v>91</v>
      </c>
    </row>
    <row r="55" spans="1:10" s="14" customFormat="1" ht="33.75">
      <c r="A55" s="15" t="s">
        <v>117</v>
      </c>
      <c r="B55" s="16" t="s">
        <v>118</v>
      </c>
      <c r="C55" s="36" t="s">
        <v>5</v>
      </c>
      <c r="D55" s="18">
        <v>2023</v>
      </c>
      <c r="E55" s="18">
        <v>2024</v>
      </c>
      <c r="F55" s="47">
        <v>200000</v>
      </c>
      <c r="G55" s="47">
        <v>0</v>
      </c>
      <c r="H55" s="21">
        <v>0</v>
      </c>
      <c r="I55" s="21"/>
      <c r="J55" s="58" t="s">
        <v>100</v>
      </c>
    </row>
    <row r="56" spans="1:10" s="14" customFormat="1" ht="45">
      <c r="A56" s="15" t="s">
        <v>66</v>
      </c>
      <c r="B56" s="16" t="s">
        <v>119</v>
      </c>
      <c r="C56" s="36" t="s">
        <v>5</v>
      </c>
      <c r="D56" s="18">
        <v>2022</v>
      </c>
      <c r="E56" s="18">
        <v>2024</v>
      </c>
      <c r="F56" s="47">
        <v>383240</v>
      </c>
      <c r="G56" s="47">
        <v>0</v>
      </c>
      <c r="H56" s="21">
        <v>0</v>
      </c>
      <c r="I56" s="21"/>
      <c r="J56" s="58" t="s">
        <v>100</v>
      </c>
    </row>
    <row r="57" spans="1:10" ht="33.75">
      <c r="A57" s="15" t="s">
        <v>120</v>
      </c>
      <c r="B57" s="16" t="s">
        <v>121</v>
      </c>
      <c r="C57" s="36" t="s">
        <v>5</v>
      </c>
      <c r="D57" s="18">
        <v>2023</v>
      </c>
      <c r="E57" s="18">
        <v>2024</v>
      </c>
      <c r="F57" s="47">
        <v>265000</v>
      </c>
      <c r="G57" s="47">
        <v>0</v>
      </c>
      <c r="H57" s="21">
        <v>0</v>
      </c>
      <c r="I57" s="21"/>
      <c r="J57" s="58" t="s">
        <v>100</v>
      </c>
    </row>
    <row r="58" spans="1:10" ht="56.25">
      <c r="A58" s="15" t="s">
        <v>122</v>
      </c>
      <c r="B58" s="16" t="s">
        <v>123</v>
      </c>
      <c r="C58" s="36" t="s">
        <v>71</v>
      </c>
      <c r="D58" s="18">
        <v>2023</v>
      </c>
      <c r="E58" s="18">
        <v>2024</v>
      </c>
      <c r="F58" s="47">
        <v>278450</v>
      </c>
      <c r="G58" s="47">
        <v>18450</v>
      </c>
      <c r="H58" s="21">
        <v>18450</v>
      </c>
      <c r="I58" s="21">
        <f>H58/G58%</f>
        <v>100</v>
      </c>
      <c r="J58" s="58" t="s">
        <v>127</v>
      </c>
    </row>
    <row r="59" spans="1:10" s="14" customFormat="1" ht="37.5" customHeight="1">
      <c r="A59" s="15" t="s">
        <v>67</v>
      </c>
      <c r="B59" s="16" t="s">
        <v>124</v>
      </c>
      <c r="C59" s="36" t="s">
        <v>5</v>
      </c>
      <c r="D59" s="18">
        <v>2023</v>
      </c>
      <c r="E59" s="18">
        <v>2024</v>
      </c>
      <c r="F59" s="47">
        <v>398130</v>
      </c>
      <c r="G59" s="47">
        <v>388290</v>
      </c>
      <c r="H59" s="21">
        <v>361527.26</v>
      </c>
      <c r="I59" s="21">
        <f>H59/G59%</f>
        <v>93.10753818022611</v>
      </c>
      <c r="J59" s="58" t="s">
        <v>127</v>
      </c>
    </row>
  </sheetData>
  <sheetProtection/>
  <mergeCells count="11">
    <mergeCell ref="A3:J3"/>
    <mergeCell ref="A5:A6"/>
    <mergeCell ref="I1:J1"/>
    <mergeCell ref="H5:H6"/>
    <mergeCell ref="I5:I6"/>
    <mergeCell ref="J5:J6"/>
    <mergeCell ref="B5:B6"/>
    <mergeCell ref="C5:C6"/>
    <mergeCell ref="D5:E5"/>
    <mergeCell ref="F5:F6"/>
    <mergeCell ref="G5:G6"/>
  </mergeCells>
  <printOptions horizontalCentered="1"/>
  <pageMargins left="0.7086614173228347" right="0.7086614173228347" top="0.984251968503937" bottom="0.688976377952755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Agnieszka Kalinowska-Szymańska</cp:lastModifiedBy>
  <cp:lastPrinted>2024-03-28T12:53:58Z</cp:lastPrinted>
  <dcterms:created xsi:type="dcterms:W3CDTF">2010-12-17T14:43:07Z</dcterms:created>
  <dcterms:modified xsi:type="dcterms:W3CDTF">2024-03-28T13:00:25Z</dcterms:modified>
  <cp:category/>
  <cp:version/>
  <cp:contentType/>
  <cp:contentStatus/>
</cp:coreProperties>
</file>