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 Nr 3a" sheetId="3" r:id="rId1"/>
  </sheets>
  <definedNames>
    <definedName name="_xlnm.Print_Titles" localSheetId="0">'Tabela Nr 3a'!$20:$21</definedName>
  </definedNames>
  <calcPr calcId="152511"/>
</workbook>
</file>

<file path=xl/calcChain.xml><?xml version="1.0" encoding="utf-8"?>
<calcChain xmlns="http://schemas.openxmlformats.org/spreadsheetml/2006/main">
  <c r="G101" i="3" l="1"/>
  <c r="F101" i="3"/>
  <c r="G95" i="3" l="1"/>
  <c r="G96" i="3"/>
  <c r="G97" i="3"/>
  <c r="G98" i="3"/>
  <c r="G99" i="3"/>
  <c r="G100" i="3"/>
  <c r="F93" i="3" l="1"/>
  <c r="F92" i="3" s="1"/>
  <c r="E93" i="3"/>
  <c r="E92" i="3" s="1"/>
  <c r="F86" i="3"/>
  <c r="E86" i="3"/>
  <c r="F84" i="3"/>
  <c r="E84" i="3"/>
  <c r="F78" i="3"/>
  <c r="F77" i="3" s="1"/>
  <c r="E78" i="3"/>
  <c r="E77" i="3" s="1"/>
  <c r="E101" i="3" s="1"/>
  <c r="F71" i="3"/>
  <c r="F70" i="3" s="1"/>
  <c r="E71" i="3"/>
  <c r="E70" i="3" s="1"/>
  <c r="F64" i="3"/>
  <c r="F63" i="3" s="1"/>
  <c r="E64" i="3"/>
  <c r="E63" i="3"/>
  <c r="F58" i="3"/>
  <c r="F57" i="3" s="1"/>
  <c r="E58" i="3"/>
  <c r="E57" i="3"/>
  <c r="F55" i="3"/>
  <c r="F54" i="3" s="1"/>
  <c r="E55" i="3"/>
  <c r="E54" i="3"/>
  <c r="F47" i="3"/>
  <c r="F46" i="3" s="1"/>
  <c r="E47" i="3"/>
  <c r="E46" i="3" s="1"/>
  <c r="F39" i="3"/>
  <c r="F38" i="3" s="1"/>
  <c r="E39" i="3"/>
  <c r="E38" i="3" s="1"/>
  <c r="F36" i="3"/>
  <c r="F35" i="3" s="1"/>
  <c r="E36" i="3"/>
  <c r="E35" i="3" s="1"/>
  <c r="F28" i="3"/>
  <c r="F27" i="3" s="1"/>
  <c r="E28" i="3"/>
  <c r="E27" i="3" s="1"/>
  <c r="F24" i="3"/>
  <c r="F23" i="3" s="1"/>
  <c r="F22" i="3" s="1"/>
  <c r="E24" i="3"/>
  <c r="E23" i="3"/>
  <c r="E22" i="3" s="1"/>
  <c r="G30" i="3"/>
  <c r="E83" i="3" l="1"/>
  <c r="E26" i="3"/>
  <c r="F83" i="3"/>
  <c r="F26" i="3"/>
  <c r="G25" i="3" l="1"/>
  <c r="G27" i="3"/>
  <c r="G28" i="3"/>
  <c r="G29" i="3"/>
  <c r="G31" i="3"/>
  <c r="G32" i="3"/>
  <c r="G36" i="3"/>
  <c r="G37" i="3"/>
  <c r="G38" i="3"/>
  <c r="G41" i="3"/>
  <c r="G42" i="3"/>
  <c r="G43" i="3"/>
  <c r="G45" i="3"/>
  <c r="G46" i="3"/>
  <c r="G47" i="3"/>
  <c r="G48" i="3"/>
  <c r="G51" i="3"/>
  <c r="G52" i="3"/>
  <c r="G54" i="3"/>
  <c r="G55" i="3"/>
  <c r="G58" i="3"/>
  <c r="G59" i="3"/>
  <c r="G60" i="3"/>
  <c r="G63" i="3"/>
  <c r="G64" i="3"/>
  <c r="G66" i="3"/>
  <c r="G67" i="3"/>
  <c r="G69" i="3"/>
  <c r="G72" i="3"/>
  <c r="G73" i="3"/>
  <c r="G76" i="3"/>
  <c r="G77" i="3"/>
  <c r="G78" i="3"/>
  <c r="G79" i="3"/>
  <c r="G82" i="3"/>
  <c r="G84" i="3"/>
  <c r="G85" i="3"/>
  <c r="G89" i="3"/>
  <c r="G90" i="3"/>
  <c r="G91" i="3"/>
  <c r="G92" i="3"/>
  <c r="G93" i="3"/>
  <c r="G94" i="3"/>
  <c r="G10" i="3"/>
  <c r="G13" i="3"/>
  <c r="G16" i="3"/>
  <c r="F15" i="3"/>
  <c r="F14" i="3" s="1"/>
  <c r="E15" i="3"/>
  <c r="E14" i="3" s="1"/>
  <c r="F12" i="3"/>
  <c r="F11" i="3" s="1"/>
  <c r="E12" i="3"/>
  <c r="E11" i="3" s="1"/>
  <c r="F9" i="3"/>
  <c r="F8" i="3" s="1"/>
  <c r="E9" i="3"/>
  <c r="E8" i="3" s="1"/>
  <c r="E17" i="3" l="1"/>
  <c r="F17" i="3"/>
  <c r="G8" i="3"/>
  <c r="G50" i="3"/>
  <c r="G68" i="3"/>
  <c r="G40" i="3"/>
  <c r="G86" i="3"/>
  <c r="G56" i="3"/>
  <c r="G9" i="3"/>
  <c r="G62" i="3"/>
  <c r="G14" i="3"/>
  <c r="G83" i="3"/>
  <c r="G12" i="3"/>
  <c r="G11" i="3"/>
  <c r="G74" i="3"/>
  <c r="G70" i="3"/>
  <c r="G26" i="3"/>
  <c r="G75" i="3"/>
  <c r="G53" i="3"/>
  <c r="G24" i="3"/>
  <c r="G15" i="3"/>
  <c r="G44" i="3"/>
  <c r="G39" i="3"/>
  <c r="G34" i="3"/>
  <c r="G88" i="3"/>
  <c r="G87" i="3"/>
  <c r="G81" i="3"/>
  <c r="G71" i="3"/>
  <c r="G57" i="3"/>
  <c r="G35" i="3"/>
  <c r="G80" i="3"/>
  <c r="G17" i="3" l="1"/>
  <c r="G49" i="3"/>
  <c r="G22" i="3"/>
  <c r="G23" i="3"/>
  <c r="G61" i="3"/>
  <c r="G33" i="3" l="1"/>
</calcChain>
</file>

<file path=xl/sharedStrings.xml><?xml version="1.0" encoding="utf-8"?>
<sst xmlns="http://schemas.openxmlformats.org/spreadsheetml/2006/main" count="127" uniqueCount="56">
  <si>
    <t>Dział</t>
  </si>
  <si>
    <t>Rozdz.</t>
  </si>
  <si>
    <t>§</t>
  </si>
  <si>
    <t>Treść</t>
  </si>
  <si>
    <t>Dochody</t>
  </si>
  <si>
    <t>Bezpieczeństwo publiczne i ochrona przeciwpożarowa</t>
  </si>
  <si>
    <t>75495</t>
  </si>
  <si>
    <t>Pozostała działalność</t>
  </si>
  <si>
    <t>Różne rozliczenia</t>
  </si>
  <si>
    <t>75814</t>
  </si>
  <si>
    <t>Różne rozliczenia finansowe</t>
  </si>
  <si>
    <t>Ogółem</t>
  </si>
  <si>
    <t>Wydatki</t>
  </si>
  <si>
    <t xml:space="preserve">Starostwo Powiatowe </t>
  </si>
  <si>
    <t>CEZiU "Kopernik" w Wyszkowie</t>
  </si>
  <si>
    <t>Oświata i wychowanie</t>
  </si>
  <si>
    <t>ILO w Wyszkowie</t>
  </si>
  <si>
    <t>ZS 1 w Wyszkowie</t>
  </si>
  <si>
    <t>SOSW w Wyszkowie</t>
  </si>
  <si>
    <t>ZSS w Brańszczyku</t>
  </si>
  <si>
    <t>Edukacyjna opieka wychowawcza</t>
  </si>
  <si>
    <t>Tabela Nr 3a</t>
  </si>
  <si>
    <t xml:space="preserve">Plan </t>
  </si>
  <si>
    <t>Wykonanie</t>
  </si>
  <si>
    <t>%</t>
  </si>
  <si>
    <t>2100</t>
  </si>
  <si>
    <t>Środki z Funduszu Pomocy na finansowanie lub dofinansowanie zadań bieżących w zakresie pomocy obywatelom Ukrainy</t>
  </si>
  <si>
    <t>Pozostałe zadania w zakresie polityki społecznej</t>
  </si>
  <si>
    <t>85395</t>
  </si>
  <si>
    <t>Zakup towarów (w szczególności materiałów, leków, żywności) w związku z pomocą obywatelom Ukrainy</t>
  </si>
  <si>
    <t xml:space="preserve">Zakup usług związanych z pomocą obywatelom Ukrainy </t>
  </si>
  <si>
    <t>Wynagrodzenia i uposażenia wypłacane w związku z pomocą obywatelom Ukrainy</t>
  </si>
  <si>
    <t>Honoraria, wynagrodzenia agencyjno-prowizyjne i wynagrodzenia bezosobowe wypłacane w związku z pomocą obywatelom Ukrainy</t>
  </si>
  <si>
    <t>Składki i inne pochodne od wynagrodzeń pracowników wypłacanych w związku z pomocą obywatelom Ukrainy</t>
  </si>
  <si>
    <t>80120</t>
  </si>
  <si>
    <t>Licea ogólnokształcące</t>
  </si>
  <si>
    <t>Wynagrodzenia nauczycieli wypłacane w związku z pomocą obywatelom Ukrainy</t>
  </si>
  <si>
    <t>80115</t>
  </si>
  <si>
    <t>Technika</t>
  </si>
  <si>
    <t>80117</t>
  </si>
  <si>
    <t>80102</t>
  </si>
  <si>
    <t>Szkoły podstawowe specjalne</t>
  </si>
  <si>
    <t>85406</t>
  </si>
  <si>
    <t>85403</t>
  </si>
  <si>
    <t>Specjalne ośrodki szkolno-wychowawcze</t>
  </si>
  <si>
    <t>Dotacja podmiotowa z budżetu dla niepublicznej jednostki systemu oświaty</t>
  </si>
  <si>
    <t>Wykonanie planu finansowego  na realizację zadań wynikających z ustawy o pomocy obywatelom Ukrainy w związku z konfliktem zbrojnym na terytorium tego państwa – Fundusz Pomocy - za  2024 r.</t>
  </si>
  <si>
    <t>Pozostałe wydatki bieżące na zadania związane z pomocą obywatelom Ukrainy</t>
  </si>
  <si>
    <t>IV Liceum Ogólnokształcące w Wyszkwoie</t>
  </si>
  <si>
    <t>I Technikum Poligraficzno-Usługowe w Wyszkowie</t>
  </si>
  <si>
    <t>Zespół Szkół w Długosiodle</t>
  </si>
  <si>
    <t>Szkoły branżowe I i II stopnia</t>
  </si>
  <si>
    <t>Zespoły do spraw orzekania o niepełnosprawności</t>
  </si>
  <si>
    <t>Poradnie psychologiczno-pedagogiczne w tym poradnie specjalistyczne</t>
  </si>
  <si>
    <t>85410</t>
  </si>
  <si>
    <t>Internaty i bursy szkolne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</si>
</sst>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.5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sz val="8.5"/>
      <color theme="1"/>
      <name val="Arial"/>
      <family val="2"/>
      <charset val="238"/>
    </font>
    <font>
      <b/>
      <i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.5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u/>
      <sz val="9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6" applyFont="1" applyAlignment="1">
      <alignment vertical="center" wrapText="1"/>
    </xf>
    <xf numFmtId="0" fontId="5" fillId="0" borderId="0" xfId="6" applyFont="1" applyAlignment="1">
      <alignment vertical="center" wrapText="1"/>
    </xf>
    <xf numFmtId="0" fontId="6" fillId="0" borderId="0" xfId="6" applyFont="1"/>
    <xf numFmtId="0" fontId="7" fillId="0" borderId="0" xfId="6" applyFont="1" applyAlignment="1">
      <alignment horizontal="left" vertical="center" wrapText="1"/>
    </xf>
    <xf numFmtId="0" fontId="6" fillId="0" borderId="0" xfId="6" applyFont="1" applyAlignment="1">
      <alignment horizontal="left"/>
    </xf>
    <xf numFmtId="0" fontId="4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5" fillId="0" borderId="0" xfId="6" applyFont="1"/>
    <xf numFmtId="43" fontId="4" fillId="0" borderId="5" xfId="7" applyFont="1" applyBorder="1" applyAlignment="1">
      <alignment horizontal="center" vertical="center" wrapText="1"/>
    </xf>
    <xf numFmtId="0" fontId="8" fillId="0" borderId="0" xfId="6" applyFont="1"/>
    <xf numFmtId="0" fontId="11" fillId="0" borderId="0" xfId="6" applyFont="1"/>
    <xf numFmtId="0" fontId="4" fillId="0" borderId="0" xfId="6" applyFont="1" applyAlignment="1">
      <alignment vertical="center"/>
    </xf>
    <xf numFmtId="0" fontId="9" fillId="0" borderId="0" xfId="6" applyFont="1"/>
    <xf numFmtId="0" fontId="12" fillId="0" borderId="0" xfId="6" applyFont="1"/>
    <xf numFmtId="10" fontId="4" fillId="0" borderId="7" xfId="7" applyNumberFormat="1" applyFont="1" applyBorder="1" applyAlignment="1">
      <alignment horizontal="center" vertical="center"/>
    </xf>
    <xf numFmtId="10" fontId="6" fillId="0" borderId="7" xfId="7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43" fontId="14" fillId="0" borderId="3" xfId="8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left" vertical="center" wrapText="1"/>
    </xf>
    <xf numFmtId="43" fontId="16" fillId="0" borderId="3" xfId="8" applyNumberFormat="1" applyFont="1" applyBorder="1" applyAlignment="1">
      <alignment vertical="center"/>
    </xf>
    <xf numFmtId="49" fontId="16" fillId="0" borderId="8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3" fontId="13" fillId="0" borderId="3" xfId="8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43" fontId="14" fillId="0" borderId="3" xfId="8" applyNumberFormat="1" applyFont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center" vertical="center"/>
    </xf>
    <xf numFmtId="43" fontId="13" fillId="2" borderId="3" xfId="0" applyNumberFormat="1" applyFont="1" applyFill="1" applyBorder="1" applyAlignment="1">
      <alignment vertical="center"/>
    </xf>
    <xf numFmtId="43" fontId="13" fillId="0" borderId="7" xfId="8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43" fontId="13" fillId="0" borderId="7" xfId="8" applyNumberFormat="1" applyFont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43" fontId="13" fillId="2" borderId="19" xfId="0" applyNumberFormat="1" applyFont="1" applyFill="1" applyBorder="1" applyAlignment="1">
      <alignment vertical="center"/>
    </xf>
    <xf numFmtId="0" fontId="20" fillId="0" borderId="3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0" fillId="0" borderId="5" xfId="6" applyFont="1" applyBorder="1" applyAlignment="1">
      <alignment vertical="center"/>
    </xf>
    <xf numFmtId="43" fontId="21" fillId="0" borderId="7" xfId="6" applyNumberFormat="1" applyFont="1" applyBorder="1" applyAlignment="1">
      <alignment vertical="center"/>
    </xf>
    <xf numFmtId="0" fontId="20" fillId="0" borderId="0" xfId="6" applyFont="1" applyAlignment="1">
      <alignment vertical="center"/>
    </xf>
    <xf numFmtId="0" fontId="22" fillId="0" borderId="2" xfId="6" applyFont="1" applyBorder="1" applyAlignment="1">
      <alignment horizontal="center" vertical="center"/>
    </xf>
    <xf numFmtId="49" fontId="23" fillId="0" borderId="2" xfId="6" applyNumberFormat="1" applyFont="1" applyBorder="1" applyAlignment="1">
      <alignment horizontal="center" vertical="center"/>
    </xf>
    <xf numFmtId="49" fontId="22" fillId="0" borderId="2" xfId="6" applyNumberFormat="1" applyFont="1" applyBorder="1" applyAlignment="1">
      <alignment horizontal="center" vertical="center"/>
    </xf>
    <xf numFmtId="0" fontId="22" fillId="0" borderId="2" xfId="6" applyFont="1" applyBorder="1" applyAlignment="1">
      <alignment horizontal="left" vertical="center" wrapText="1"/>
    </xf>
    <xf numFmtId="43" fontId="22" fillId="0" borderId="7" xfId="7" applyFont="1" applyBorder="1" applyAlignment="1">
      <alignment horizontal="center" vertical="center"/>
    </xf>
    <xf numFmtId="10" fontId="22" fillId="0" borderId="7" xfId="5" applyNumberFormat="1" applyFont="1" applyBorder="1" applyAlignment="1">
      <alignment horizontal="center" vertical="center"/>
    </xf>
    <xf numFmtId="0" fontId="24" fillId="0" borderId="8" xfId="6" applyFont="1" applyBorder="1" applyAlignment="1">
      <alignment horizontal="center" vertical="center"/>
    </xf>
    <xf numFmtId="49" fontId="24" fillId="0" borderId="15" xfId="6" applyNumberFormat="1" applyFont="1" applyBorder="1" applyAlignment="1">
      <alignment horizontal="center" vertical="center"/>
    </xf>
    <xf numFmtId="0" fontId="25" fillId="2" borderId="10" xfId="6" applyFont="1" applyFill="1" applyBorder="1" applyAlignment="1">
      <alignment horizontal="center" vertical="center" wrapText="1"/>
    </xf>
    <xf numFmtId="0" fontId="25" fillId="2" borderId="10" xfId="6" applyFont="1" applyFill="1" applyBorder="1" applyAlignment="1">
      <alignment horizontal="left" vertical="center" wrapText="1"/>
    </xf>
    <xf numFmtId="43" fontId="24" fillId="0" borderId="7" xfId="7" applyFont="1" applyBorder="1" applyAlignment="1">
      <alignment vertical="center"/>
    </xf>
    <xf numFmtId="0" fontId="22" fillId="0" borderId="8" xfId="6" applyFont="1" applyBorder="1" applyAlignment="1">
      <alignment horizontal="center" vertical="center"/>
    </xf>
    <xf numFmtId="49" fontId="23" fillId="0" borderId="11" xfId="6" applyNumberFormat="1" applyFont="1" applyBorder="1" applyAlignment="1">
      <alignment horizontal="center" vertical="center"/>
    </xf>
    <xf numFmtId="49" fontId="26" fillId="2" borderId="16" xfId="6" applyNumberFormat="1" applyFont="1" applyFill="1" applyBorder="1" applyAlignment="1">
      <alignment horizontal="center" vertical="center" wrapText="1"/>
    </xf>
    <xf numFmtId="0" fontId="26" fillId="2" borderId="10" xfId="6" applyFont="1" applyFill="1" applyBorder="1" applyAlignment="1">
      <alignment horizontal="left" vertical="center" wrapText="1"/>
    </xf>
    <xf numFmtId="43" fontId="27" fillId="0" borderId="7" xfId="7" applyFont="1" applyBorder="1" applyAlignment="1">
      <alignment vertical="center"/>
    </xf>
    <xf numFmtId="10" fontId="27" fillId="0" borderId="7" xfId="5" applyNumberFormat="1" applyFont="1" applyBorder="1" applyAlignment="1">
      <alignment horizontal="center" vertical="center"/>
    </xf>
    <xf numFmtId="49" fontId="23" fillId="0" borderId="7" xfId="6" applyNumberFormat="1" applyFont="1" applyBorder="1" applyAlignment="1">
      <alignment horizontal="center" vertical="center"/>
    </xf>
    <xf numFmtId="49" fontId="22" fillId="2" borderId="7" xfId="6" applyNumberFormat="1" applyFont="1" applyFill="1" applyBorder="1" applyAlignment="1">
      <alignment horizontal="center" vertical="center" wrapText="1"/>
    </xf>
    <xf numFmtId="0" fontId="22" fillId="2" borderId="6" xfId="6" applyFont="1" applyFill="1" applyBorder="1" applyAlignment="1">
      <alignment horizontal="left" vertical="center" wrapText="1"/>
    </xf>
    <xf numFmtId="43" fontId="22" fillId="0" borderId="7" xfId="7" applyFont="1" applyBorder="1" applyAlignment="1">
      <alignment vertical="center"/>
    </xf>
    <xf numFmtId="49" fontId="24" fillId="0" borderId="2" xfId="6" applyNumberFormat="1" applyFont="1" applyBorder="1" applyAlignment="1">
      <alignment horizontal="center" vertical="center"/>
    </xf>
    <xf numFmtId="49" fontId="24" fillId="2" borderId="7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left" vertical="center" wrapText="1"/>
    </xf>
    <xf numFmtId="49" fontId="24" fillId="0" borderId="8" xfId="6" applyNumberFormat="1" applyFont="1" applyBorder="1" applyAlignment="1">
      <alignment horizontal="center" vertical="center"/>
    </xf>
    <xf numFmtId="49" fontId="27" fillId="2" borderId="7" xfId="6" applyNumberFormat="1" applyFont="1" applyFill="1" applyBorder="1" applyAlignment="1">
      <alignment horizontal="center" vertical="center" wrapText="1"/>
    </xf>
    <xf numFmtId="0" fontId="27" fillId="2" borderId="7" xfId="6" applyFont="1" applyFill="1" applyBorder="1" applyAlignment="1">
      <alignment horizontal="left" vertical="center" wrapText="1"/>
    </xf>
    <xf numFmtId="0" fontId="22" fillId="2" borderId="7" xfId="6" applyFont="1" applyFill="1" applyBorder="1" applyAlignment="1">
      <alignment horizontal="left" vertical="center" wrapText="1"/>
    </xf>
    <xf numFmtId="0" fontId="22" fillId="0" borderId="6" xfId="6" applyFont="1" applyBorder="1" applyAlignment="1">
      <alignment horizontal="center" vertical="center"/>
    </xf>
    <xf numFmtId="49" fontId="23" fillId="0" borderId="6" xfId="6" applyNumberFormat="1" applyFont="1" applyBorder="1" applyAlignment="1">
      <alignment horizontal="center" vertical="center"/>
    </xf>
    <xf numFmtId="0" fontId="22" fillId="0" borderId="3" xfId="6" applyFont="1" applyBorder="1" applyAlignment="1">
      <alignment vertical="center"/>
    </xf>
    <xf numFmtId="0" fontId="22" fillId="0" borderId="4" xfId="6" applyFont="1" applyBorder="1" applyAlignment="1">
      <alignment vertical="center"/>
    </xf>
    <xf numFmtId="0" fontId="22" fillId="0" borderId="5" xfId="6" applyFont="1" applyBorder="1" applyAlignment="1">
      <alignment vertical="center"/>
    </xf>
    <xf numFmtId="0" fontId="22" fillId="0" borderId="7" xfId="6" applyFont="1" applyFill="1" applyBorder="1" applyAlignment="1">
      <alignment horizontal="justify" vertical="center" wrapText="1"/>
    </xf>
    <xf numFmtId="43" fontId="22" fillId="0" borderId="7" xfId="6" applyNumberFormat="1" applyFont="1" applyBorder="1" applyAlignment="1">
      <alignment vertical="center"/>
    </xf>
    <xf numFmtId="0" fontId="7" fillId="0" borderId="0" xfId="6" applyFont="1" applyAlignment="1">
      <alignment horizontal="left" vertical="center" wrapText="1"/>
    </xf>
    <xf numFmtId="49" fontId="4" fillId="0" borderId="1" xfId="7" applyNumberFormat="1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/>
    </xf>
    <xf numFmtId="49" fontId="4" fillId="0" borderId="6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49" fontId="4" fillId="0" borderId="3" xfId="7" applyNumberFormat="1" applyFont="1" applyBorder="1" applyAlignment="1">
      <alignment horizontal="center" vertical="center" wrapText="1"/>
    </xf>
    <xf numFmtId="49" fontId="4" fillId="0" borderId="4" xfId="7" applyNumberFormat="1" applyFont="1" applyBorder="1" applyAlignment="1">
      <alignment horizontal="center" vertical="center" wrapText="1"/>
    </xf>
    <xf numFmtId="49" fontId="4" fillId="0" borderId="5" xfId="7" applyNumberFormat="1" applyFont="1" applyBorder="1" applyAlignment="1">
      <alignment horizontal="center" vertical="center" wrapText="1"/>
    </xf>
  </cellXfs>
  <cellStyles count="9">
    <cellStyle name="Dziesiętny" xfId="8" builtinId="3"/>
    <cellStyle name="Dziesiętny 2" xfId="2"/>
    <cellStyle name="Dziesiętny 3" xfId="4"/>
    <cellStyle name="Dziesiętny 4" xfId="7"/>
    <cellStyle name="Normalny" xfId="0" builtinId="0"/>
    <cellStyle name="Normalny 2" xfId="1"/>
    <cellStyle name="Normalny 3" xfId="3"/>
    <cellStyle name="Normalny 4" xfId="6"/>
    <cellStyle name="Procentowy" xfId="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tabSelected="1" topLeftCell="A82" zoomScale="96" zoomScaleNormal="96" workbookViewId="0">
      <selection activeCell="K104" sqref="K104"/>
    </sheetView>
  </sheetViews>
  <sheetFormatPr defaultRowHeight="11.25" x14ac:dyDescent="0.2"/>
  <cols>
    <col min="1" max="1" width="4.7109375" style="8" bestFit="1" customWidth="1"/>
    <col min="2" max="2" width="6.42578125" style="8" bestFit="1" customWidth="1"/>
    <col min="3" max="3" width="4.5703125" style="8" bestFit="1" customWidth="1"/>
    <col min="4" max="4" width="37.5703125" style="8" customWidth="1"/>
    <col min="5" max="5" width="14.28515625" style="8" customWidth="1"/>
    <col min="6" max="6" width="13.85546875" style="8" customWidth="1"/>
    <col min="7" max="7" width="7.7109375" style="8" bestFit="1" customWidth="1"/>
    <col min="8" max="8" width="1.5703125" style="8" customWidth="1"/>
    <col min="9" max="9" width="9.140625" style="8"/>
    <col min="10" max="10" width="12.28515625" style="8" bestFit="1" customWidth="1"/>
    <col min="11" max="256" width="9.140625" style="8"/>
    <col min="257" max="257" width="5.42578125" style="8" customWidth="1"/>
    <col min="258" max="258" width="7.5703125" style="8" customWidth="1"/>
    <col min="259" max="259" width="7" style="8" customWidth="1"/>
    <col min="260" max="260" width="30" style="8" customWidth="1"/>
    <col min="261" max="261" width="13.85546875" style="8" customWidth="1"/>
    <col min="262" max="262" width="15.5703125" style="8" customWidth="1"/>
    <col min="263" max="512" width="9.140625" style="8"/>
    <col min="513" max="513" width="5.42578125" style="8" customWidth="1"/>
    <col min="514" max="514" width="7.5703125" style="8" customWidth="1"/>
    <col min="515" max="515" width="7" style="8" customWidth="1"/>
    <col min="516" max="516" width="30" style="8" customWidth="1"/>
    <col min="517" max="517" width="13.85546875" style="8" customWidth="1"/>
    <col min="518" max="518" width="15.5703125" style="8" customWidth="1"/>
    <col min="519" max="768" width="9.140625" style="8"/>
    <col min="769" max="769" width="5.42578125" style="8" customWidth="1"/>
    <col min="770" max="770" width="7.5703125" style="8" customWidth="1"/>
    <col min="771" max="771" width="7" style="8" customWidth="1"/>
    <col min="772" max="772" width="30" style="8" customWidth="1"/>
    <col min="773" max="773" width="13.85546875" style="8" customWidth="1"/>
    <col min="774" max="774" width="15.5703125" style="8" customWidth="1"/>
    <col min="775" max="1024" width="9.140625" style="8"/>
    <col min="1025" max="1025" width="5.42578125" style="8" customWidth="1"/>
    <col min="1026" max="1026" width="7.5703125" style="8" customWidth="1"/>
    <col min="1027" max="1027" width="7" style="8" customWidth="1"/>
    <col min="1028" max="1028" width="30" style="8" customWidth="1"/>
    <col min="1029" max="1029" width="13.85546875" style="8" customWidth="1"/>
    <col min="1030" max="1030" width="15.5703125" style="8" customWidth="1"/>
    <col min="1031" max="1280" width="9.140625" style="8"/>
    <col min="1281" max="1281" width="5.42578125" style="8" customWidth="1"/>
    <col min="1282" max="1282" width="7.5703125" style="8" customWidth="1"/>
    <col min="1283" max="1283" width="7" style="8" customWidth="1"/>
    <col min="1284" max="1284" width="30" style="8" customWidth="1"/>
    <col min="1285" max="1285" width="13.85546875" style="8" customWidth="1"/>
    <col min="1286" max="1286" width="15.5703125" style="8" customWidth="1"/>
    <col min="1287" max="1536" width="9.140625" style="8"/>
    <col min="1537" max="1537" width="5.42578125" style="8" customWidth="1"/>
    <col min="1538" max="1538" width="7.5703125" style="8" customWidth="1"/>
    <col min="1539" max="1539" width="7" style="8" customWidth="1"/>
    <col min="1540" max="1540" width="30" style="8" customWidth="1"/>
    <col min="1541" max="1541" width="13.85546875" style="8" customWidth="1"/>
    <col min="1542" max="1542" width="15.5703125" style="8" customWidth="1"/>
    <col min="1543" max="1792" width="9.140625" style="8"/>
    <col min="1793" max="1793" width="5.42578125" style="8" customWidth="1"/>
    <col min="1794" max="1794" width="7.5703125" style="8" customWidth="1"/>
    <col min="1795" max="1795" width="7" style="8" customWidth="1"/>
    <col min="1796" max="1796" width="30" style="8" customWidth="1"/>
    <col min="1797" max="1797" width="13.85546875" style="8" customWidth="1"/>
    <col min="1798" max="1798" width="15.5703125" style="8" customWidth="1"/>
    <col min="1799" max="2048" width="9.140625" style="8"/>
    <col min="2049" max="2049" width="5.42578125" style="8" customWidth="1"/>
    <col min="2050" max="2050" width="7.5703125" style="8" customWidth="1"/>
    <col min="2051" max="2051" width="7" style="8" customWidth="1"/>
    <col min="2052" max="2052" width="30" style="8" customWidth="1"/>
    <col min="2053" max="2053" width="13.85546875" style="8" customWidth="1"/>
    <col min="2054" max="2054" width="15.5703125" style="8" customWidth="1"/>
    <col min="2055" max="2304" width="9.140625" style="8"/>
    <col min="2305" max="2305" width="5.42578125" style="8" customWidth="1"/>
    <col min="2306" max="2306" width="7.5703125" style="8" customWidth="1"/>
    <col min="2307" max="2307" width="7" style="8" customWidth="1"/>
    <col min="2308" max="2308" width="30" style="8" customWidth="1"/>
    <col min="2309" max="2309" width="13.85546875" style="8" customWidth="1"/>
    <col min="2310" max="2310" width="15.5703125" style="8" customWidth="1"/>
    <col min="2311" max="2560" width="9.140625" style="8"/>
    <col min="2561" max="2561" width="5.42578125" style="8" customWidth="1"/>
    <col min="2562" max="2562" width="7.5703125" style="8" customWidth="1"/>
    <col min="2563" max="2563" width="7" style="8" customWidth="1"/>
    <col min="2564" max="2564" width="30" style="8" customWidth="1"/>
    <col min="2565" max="2565" width="13.85546875" style="8" customWidth="1"/>
    <col min="2566" max="2566" width="15.5703125" style="8" customWidth="1"/>
    <col min="2567" max="2816" width="9.140625" style="8"/>
    <col min="2817" max="2817" width="5.42578125" style="8" customWidth="1"/>
    <col min="2818" max="2818" width="7.5703125" style="8" customWidth="1"/>
    <col min="2819" max="2819" width="7" style="8" customWidth="1"/>
    <col min="2820" max="2820" width="30" style="8" customWidth="1"/>
    <col min="2821" max="2821" width="13.85546875" style="8" customWidth="1"/>
    <col min="2822" max="2822" width="15.5703125" style="8" customWidth="1"/>
    <col min="2823" max="3072" width="9.140625" style="8"/>
    <col min="3073" max="3073" width="5.42578125" style="8" customWidth="1"/>
    <col min="3074" max="3074" width="7.5703125" style="8" customWidth="1"/>
    <col min="3075" max="3075" width="7" style="8" customWidth="1"/>
    <col min="3076" max="3076" width="30" style="8" customWidth="1"/>
    <col min="3077" max="3077" width="13.85546875" style="8" customWidth="1"/>
    <col min="3078" max="3078" width="15.5703125" style="8" customWidth="1"/>
    <col min="3079" max="3328" width="9.140625" style="8"/>
    <col min="3329" max="3329" width="5.42578125" style="8" customWidth="1"/>
    <col min="3330" max="3330" width="7.5703125" style="8" customWidth="1"/>
    <col min="3331" max="3331" width="7" style="8" customWidth="1"/>
    <col min="3332" max="3332" width="30" style="8" customWidth="1"/>
    <col min="3333" max="3333" width="13.85546875" style="8" customWidth="1"/>
    <col min="3334" max="3334" width="15.5703125" style="8" customWidth="1"/>
    <col min="3335" max="3584" width="9.140625" style="8"/>
    <col min="3585" max="3585" width="5.42578125" style="8" customWidth="1"/>
    <col min="3586" max="3586" width="7.5703125" style="8" customWidth="1"/>
    <col min="3587" max="3587" width="7" style="8" customWidth="1"/>
    <col min="3588" max="3588" width="30" style="8" customWidth="1"/>
    <col min="3589" max="3589" width="13.85546875" style="8" customWidth="1"/>
    <col min="3590" max="3590" width="15.5703125" style="8" customWidth="1"/>
    <col min="3591" max="3840" width="9.140625" style="8"/>
    <col min="3841" max="3841" width="5.42578125" style="8" customWidth="1"/>
    <col min="3842" max="3842" width="7.5703125" style="8" customWidth="1"/>
    <col min="3843" max="3843" width="7" style="8" customWidth="1"/>
    <col min="3844" max="3844" width="30" style="8" customWidth="1"/>
    <col min="3845" max="3845" width="13.85546875" style="8" customWidth="1"/>
    <col min="3846" max="3846" width="15.5703125" style="8" customWidth="1"/>
    <col min="3847" max="4096" width="9.140625" style="8"/>
    <col min="4097" max="4097" width="5.42578125" style="8" customWidth="1"/>
    <col min="4098" max="4098" width="7.5703125" style="8" customWidth="1"/>
    <col min="4099" max="4099" width="7" style="8" customWidth="1"/>
    <col min="4100" max="4100" width="30" style="8" customWidth="1"/>
    <col min="4101" max="4101" width="13.85546875" style="8" customWidth="1"/>
    <col min="4102" max="4102" width="15.5703125" style="8" customWidth="1"/>
    <col min="4103" max="4352" width="9.140625" style="8"/>
    <col min="4353" max="4353" width="5.42578125" style="8" customWidth="1"/>
    <col min="4354" max="4354" width="7.5703125" style="8" customWidth="1"/>
    <col min="4355" max="4355" width="7" style="8" customWidth="1"/>
    <col min="4356" max="4356" width="30" style="8" customWidth="1"/>
    <col min="4357" max="4357" width="13.85546875" style="8" customWidth="1"/>
    <col min="4358" max="4358" width="15.5703125" style="8" customWidth="1"/>
    <col min="4359" max="4608" width="9.140625" style="8"/>
    <col min="4609" max="4609" width="5.42578125" style="8" customWidth="1"/>
    <col min="4610" max="4610" width="7.5703125" style="8" customWidth="1"/>
    <col min="4611" max="4611" width="7" style="8" customWidth="1"/>
    <col min="4612" max="4612" width="30" style="8" customWidth="1"/>
    <col min="4613" max="4613" width="13.85546875" style="8" customWidth="1"/>
    <col min="4614" max="4614" width="15.5703125" style="8" customWidth="1"/>
    <col min="4615" max="4864" width="9.140625" style="8"/>
    <col min="4865" max="4865" width="5.42578125" style="8" customWidth="1"/>
    <col min="4866" max="4866" width="7.5703125" style="8" customWidth="1"/>
    <col min="4867" max="4867" width="7" style="8" customWidth="1"/>
    <col min="4868" max="4868" width="30" style="8" customWidth="1"/>
    <col min="4869" max="4869" width="13.85546875" style="8" customWidth="1"/>
    <col min="4870" max="4870" width="15.5703125" style="8" customWidth="1"/>
    <col min="4871" max="5120" width="9.140625" style="8"/>
    <col min="5121" max="5121" width="5.42578125" style="8" customWidth="1"/>
    <col min="5122" max="5122" width="7.5703125" style="8" customWidth="1"/>
    <col min="5123" max="5123" width="7" style="8" customWidth="1"/>
    <col min="5124" max="5124" width="30" style="8" customWidth="1"/>
    <col min="5125" max="5125" width="13.85546875" style="8" customWidth="1"/>
    <col min="5126" max="5126" width="15.5703125" style="8" customWidth="1"/>
    <col min="5127" max="5376" width="9.140625" style="8"/>
    <col min="5377" max="5377" width="5.42578125" style="8" customWidth="1"/>
    <col min="5378" max="5378" width="7.5703125" style="8" customWidth="1"/>
    <col min="5379" max="5379" width="7" style="8" customWidth="1"/>
    <col min="5380" max="5380" width="30" style="8" customWidth="1"/>
    <col min="5381" max="5381" width="13.85546875" style="8" customWidth="1"/>
    <col min="5382" max="5382" width="15.5703125" style="8" customWidth="1"/>
    <col min="5383" max="5632" width="9.140625" style="8"/>
    <col min="5633" max="5633" width="5.42578125" style="8" customWidth="1"/>
    <col min="5634" max="5634" width="7.5703125" style="8" customWidth="1"/>
    <col min="5635" max="5635" width="7" style="8" customWidth="1"/>
    <col min="5636" max="5636" width="30" style="8" customWidth="1"/>
    <col min="5637" max="5637" width="13.85546875" style="8" customWidth="1"/>
    <col min="5638" max="5638" width="15.5703125" style="8" customWidth="1"/>
    <col min="5639" max="5888" width="9.140625" style="8"/>
    <col min="5889" max="5889" width="5.42578125" style="8" customWidth="1"/>
    <col min="5890" max="5890" width="7.5703125" style="8" customWidth="1"/>
    <col min="5891" max="5891" width="7" style="8" customWidth="1"/>
    <col min="5892" max="5892" width="30" style="8" customWidth="1"/>
    <col min="5893" max="5893" width="13.85546875" style="8" customWidth="1"/>
    <col min="5894" max="5894" width="15.5703125" style="8" customWidth="1"/>
    <col min="5895" max="6144" width="9.140625" style="8"/>
    <col min="6145" max="6145" width="5.42578125" style="8" customWidth="1"/>
    <col min="6146" max="6146" width="7.5703125" style="8" customWidth="1"/>
    <col min="6147" max="6147" width="7" style="8" customWidth="1"/>
    <col min="6148" max="6148" width="30" style="8" customWidth="1"/>
    <col min="6149" max="6149" width="13.85546875" style="8" customWidth="1"/>
    <col min="6150" max="6150" width="15.5703125" style="8" customWidth="1"/>
    <col min="6151" max="6400" width="9.140625" style="8"/>
    <col min="6401" max="6401" width="5.42578125" style="8" customWidth="1"/>
    <col min="6402" max="6402" width="7.5703125" style="8" customWidth="1"/>
    <col min="6403" max="6403" width="7" style="8" customWidth="1"/>
    <col min="6404" max="6404" width="30" style="8" customWidth="1"/>
    <col min="6405" max="6405" width="13.85546875" style="8" customWidth="1"/>
    <col min="6406" max="6406" width="15.5703125" style="8" customWidth="1"/>
    <col min="6407" max="6656" width="9.140625" style="8"/>
    <col min="6657" max="6657" width="5.42578125" style="8" customWidth="1"/>
    <col min="6658" max="6658" width="7.5703125" style="8" customWidth="1"/>
    <col min="6659" max="6659" width="7" style="8" customWidth="1"/>
    <col min="6660" max="6660" width="30" style="8" customWidth="1"/>
    <col min="6661" max="6661" width="13.85546875" style="8" customWidth="1"/>
    <col min="6662" max="6662" width="15.5703125" style="8" customWidth="1"/>
    <col min="6663" max="6912" width="9.140625" style="8"/>
    <col min="6913" max="6913" width="5.42578125" style="8" customWidth="1"/>
    <col min="6914" max="6914" width="7.5703125" style="8" customWidth="1"/>
    <col min="6915" max="6915" width="7" style="8" customWidth="1"/>
    <col min="6916" max="6916" width="30" style="8" customWidth="1"/>
    <col min="6917" max="6917" width="13.85546875" style="8" customWidth="1"/>
    <col min="6918" max="6918" width="15.5703125" style="8" customWidth="1"/>
    <col min="6919" max="7168" width="9.140625" style="8"/>
    <col min="7169" max="7169" width="5.42578125" style="8" customWidth="1"/>
    <col min="7170" max="7170" width="7.5703125" style="8" customWidth="1"/>
    <col min="7171" max="7171" width="7" style="8" customWidth="1"/>
    <col min="7172" max="7172" width="30" style="8" customWidth="1"/>
    <col min="7173" max="7173" width="13.85546875" style="8" customWidth="1"/>
    <col min="7174" max="7174" width="15.5703125" style="8" customWidth="1"/>
    <col min="7175" max="7424" width="9.140625" style="8"/>
    <col min="7425" max="7425" width="5.42578125" style="8" customWidth="1"/>
    <col min="7426" max="7426" width="7.5703125" style="8" customWidth="1"/>
    <col min="7427" max="7427" width="7" style="8" customWidth="1"/>
    <col min="7428" max="7428" width="30" style="8" customWidth="1"/>
    <col min="7429" max="7429" width="13.85546875" style="8" customWidth="1"/>
    <col min="7430" max="7430" width="15.5703125" style="8" customWidth="1"/>
    <col min="7431" max="7680" width="9.140625" style="8"/>
    <col min="7681" max="7681" width="5.42578125" style="8" customWidth="1"/>
    <col min="7682" max="7682" width="7.5703125" style="8" customWidth="1"/>
    <col min="7683" max="7683" width="7" style="8" customWidth="1"/>
    <col min="7684" max="7684" width="30" style="8" customWidth="1"/>
    <col min="7685" max="7685" width="13.85546875" style="8" customWidth="1"/>
    <col min="7686" max="7686" width="15.5703125" style="8" customWidth="1"/>
    <col min="7687" max="7936" width="9.140625" style="8"/>
    <col min="7937" max="7937" width="5.42578125" style="8" customWidth="1"/>
    <col min="7938" max="7938" width="7.5703125" style="8" customWidth="1"/>
    <col min="7939" max="7939" width="7" style="8" customWidth="1"/>
    <col min="7940" max="7940" width="30" style="8" customWidth="1"/>
    <col min="7941" max="7941" width="13.85546875" style="8" customWidth="1"/>
    <col min="7942" max="7942" width="15.5703125" style="8" customWidth="1"/>
    <col min="7943" max="8192" width="9.140625" style="8"/>
    <col min="8193" max="8193" width="5.42578125" style="8" customWidth="1"/>
    <col min="8194" max="8194" width="7.5703125" style="8" customWidth="1"/>
    <col min="8195" max="8195" width="7" style="8" customWidth="1"/>
    <col min="8196" max="8196" width="30" style="8" customWidth="1"/>
    <col min="8197" max="8197" width="13.85546875" style="8" customWidth="1"/>
    <col min="8198" max="8198" width="15.5703125" style="8" customWidth="1"/>
    <col min="8199" max="8448" width="9.140625" style="8"/>
    <col min="8449" max="8449" width="5.42578125" style="8" customWidth="1"/>
    <col min="8450" max="8450" width="7.5703125" style="8" customWidth="1"/>
    <col min="8451" max="8451" width="7" style="8" customWidth="1"/>
    <col min="8452" max="8452" width="30" style="8" customWidth="1"/>
    <col min="8453" max="8453" width="13.85546875" style="8" customWidth="1"/>
    <col min="8454" max="8454" width="15.5703125" style="8" customWidth="1"/>
    <col min="8455" max="8704" width="9.140625" style="8"/>
    <col min="8705" max="8705" width="5.42578125" style="8" customWidth="1"/>
    <col min="8706" max="8706" width="7.5703125" style="8" customWidth="1"/>
    <col min="8707" max="8707" width="7" style="8" customWidth="1"/>
    <col min="8708" max="8708" width="30" style="8" customWidth="1"/>
    <col min="8709" max="8709" width="13.85546875" style="8" customWidth="1"/>
    <col min="8710" max="8710" width="15.5703125" style="8" customWidth="1"/>
    <col min="8711" max="8960" width="9.140625" style="8"/>
    <col min="8961" max="8961" width="5.42578125" style="8" customWidth="1"/>
    <col min="8962" max="8962" width="7.5703125" style="8" customWidth="1"/>
    <col min="8963" max="8963" width="7" style="8" customWidth="1"/>
    <col min="8964" max="8964" width="30" style="8" customWidth="1"/>
    <col min="8965" max="8965" width="13.85546875" style="8" customWidth="1"/>
    <col min="8966" max="8966" width="15.5703125" style="8" customWidth="1"/>
    <col min="8967" max="9216" width="9.140625" style="8"/>
    <col min="9217" max="9217" width="5.42578125" style="8" customWidth="1"/>
    <col min="9218" max="9218" width="7.5703125" style="8" customWidth="1"/>
    <col min="9219" max="9219" width="7" style="8" customWidth="1"/>
    <col min="9220" max="9220" width="30" style="8" customWidth="1"/>
    <col min="9221" max="9221" width="13.85546875" style="8" customWidth="1"/>
    <col min="9222" max="9222" width="15.5703125" style="8" customWidth="1"/>
    <col min="9223" max="9472" width="9.140625" style="8"/>
    <col min="9473" max="9473" width="5.42578125" style="8" customWidth="1"/>
    <col min="9474" max="9474" width="7.5703125" style="8" customWidth="1"/>
    <col min="9475" max="9475" width="7" style="8" customWidth="1"/>
    <col min="9476" max="9476" width="30" style="8" customWidth="1"/>
    <col min="9477" max="9477" width="13.85546875" style="8" customWidth="1"/>
    <col min="9478" max="9478" width="15.5703125" style="8" customWidth="1"/>
    <col min="9479" max="9728" width="9.140625" style="8"/>
    <col min="9729" max="9729" width="5.42578125" style="8" customWidth="1"/>
    <col min="9730" max="9730" width="7.5703125" style="8" customWidth="1"/>
    <col min="9731" max="9731" width="7" style="8" customWidth="1"/>
    <col min="9732" max="9732" width="30" style="8" customWidth="1"/>
    <col min="9733" max="9733" width="13.85546875" style="8" customWidth="1"/>
    <col min="9734" max="9734" width="15.5703125" style="8" customWidth="1"/>
    <col min="9735" max="9984" width="9.140625" style="8"/>
    <col min="9985" max="9985" width="5.42578125" style="8" customWidth="1"/>
    <col min="9986" max="9986" width="7.5703125" style="8" customWidth="1"/>
    <col min="9987" max="9987" width="7" style="8" customWidth="1"/>
    <col min="9988" max="9988" width="30" style="8" customWidth="1"/>
    <col min="9989" max="9989" width="13.85546875" style="8" customWidth="1"/>
    <col min="9990" max="9990" width="15.5703125" style="8" customWidth="1"/>
    <col min="9991" max="10240" width="9.140625" style="8"/>
    <col min="10241" max="10241" width="5.42578125" style="8" customWidth="1"/>
    <col min="10242" max="10242" width="7.5703125" style="8" customWidth="1"/>
    <col min="10243" max="10243" width="7" style="8" customWidth="1"/>
    <col min="10244" max="10244" width="30" style="8" customWidth="1"/>
    <col min="10245" max="10245" width="13.85546875" style="8" customWidth="1"/>
    <col min="10246" max="10246" width="15.5703125" style="8" customWidth="1"/>
    <col min="10247" max="10496" width="9.140625" style="8"/>
    <col min="10497" max="10497" width="5.42578125" style="8" customWidth="1"/>
    <col min="10498" max="10498" width="7.5703125" style="8" customWidth="1"/>
    <col min="10499" max="10499" width="7" style="8" customWidth="1"/>
    <col min="10500" max="10500" width="30" style="8" customWidth="1"/>
    <col min="10501" max="10501" width="13.85546875" style="8" customWidth="1"/>
    <col min="10502" max="10502" width="15.5703125" style="8" customWidth="1"/>
    <col min="10503" max="10752" width="9.140625" style="8"/>
    <col min="10753" max="10753" width="5.42578125" style="8" customWidth="1"/>
    <col min="10754" max="10754" width="7.5703125" style="8" customWidth="1"/>
    <col min="10755" max="10755" width="7" style="8" customWidth="1"/>
    <col min="10756" max="10756" width="30" style="8" customWidth="1"/>
    <col min="10757" max="10757" width="13.85546875" style="8" customWidth="1"/>
    <col min="10758" max="10758" width="15.5703125" style="8" customWidth="1"/>
    <col min="10759" max="11008" width="9.140625" style="8"/>
    <col min="11009" max="11009" width="5.42578125" style="8" customWidth="1"/>
    <col min="11010" max="11010" width="7.5703125" style="8" customWidth="1"/>
    <col min="11011" max="11011" width="7" style="8" customWidth="1"/>
    <col min="11012" max="11012" width="30" style="8" customWidth="1"/>
    <col min="11013" max="11013" width="13.85546875" style="8" customWidth="1"/>
    <col min="11014" max="11014" width="15.5703125" style="8" customWidth="1"/>
    <col min="11015" max="11264" width="9.140625" style="8"/>
    <col min="11265" max="11265" width="5.42578125" style="8" customWidth="1"/>
    <col min="11266" max="11266" width="7.5703125" style="8" customWidth="1"/>
    <col min="11267" max="11267" width="7" style="8" customWidth="1"/>
    <col min="11268" max="11268" width="30" style="8" customWidth="1"/>
    <col min="11269" max="11269" width="13.85546875" style="8" customWidth="1"/>
    <col min="11270" max="11270" width="15.5703125" style="8" customWidth="1"/>
    <col min="11271" max="11520" width="9.140625" style="8"/>
    <col min="11521" max="11521" width="5.42578125" style="8" customWidth="1"/>
    <col min="11522" max="11522" width="7.5703125" style="8" customWidth="1"/>
    <col min="11523" max="11523" width="7" style="8" customWidth="1"/>
    <col min="11524" max="11524" width="30" style="8" customWidth="1"/>
    <col min="11525" max="11525" width="13.85546875" style="8" customWidth="1"/>
    <col min="11526" max="11526" width="15.5703125" style="8" customWidth="1"/>
    <col min="11527" max="11776" width="9.140625" style="8"/>
    <col min="11777" max="11777" width="5.42578125" style="8" customWidth="1"/>
    <col min="11778" max="11778" width="7.5703125" style="8" customWidth="1"/>
    <col min="11779" max="11779" width="7" style="8" customWidth="1"/>
    <col min="11780" max="11780" width="30" style="8" customWidth="1"/>
    <col min="11781" max="11781" width="13.85546875" style="8" customWidth="1"/>
    <col min="11782" max="11782" width="15.5703125" style="8" customWidth="1"/>
    <col min="11783" max="12032" width="9.140625" style="8"/>
    <col min="12033" max="12033" width="5.42578125" style="8" customWidth="1"/>
    <col min="12034" max="12034" width="7.5703125" style="8" customWidth="1"/>
    <col min="12035" max="12035" width="7" style="8" customWidth="1"/>
    <col min="12036" max="12036" width="30" style="8" customWidth="1"/>
    <col min="12037" max="12037" width="13.85546875" style="8" customWidth="1"/>
    <col min="12038" max="12038" width="15.5703125" style="8" customWidth="1"/>
    <col min="12039" max="12288" width="9.140625" style="8"/>
    <col min="12289" max="12289" width="5.42578125" style="8" customWidth="1"/>
    <col min="12290" max="12290" width="7.5703125" style="8" customWidth="1"/>
    <col min="12291" max="12291" width="7" style="8" customWidth="1"/>
    <col min="12292" max="12292" width="30" style="8" customWidth="1"/>
    <col min="12293" max="12293" width="13.85546875" style="8" customWidth="1"/>
    <col min="12294" max="12294" width="15.5703125" style="8" customWidth="1"/>
    <col min="12295" max="12544" width="9.140625" style="8"/>
    <col min="12545" max="12545" width="5.42578125" style="8" customWidth="1"/>
    <col min="12546" max="12546" width="7.5703125" style="8" customWidth="1"/>
    <col min="12547" max="12547" width="7" style="8" customWidth="1"/>
    <col min="12548" max="12548" width="30" style="8" customWidth="1"/>
    <col min="12549" max="12549" width="13.85546875" style="8" customWidth="1"/>
    <col min="12550" max="12550" width="15.5703125" style="8" customWidth="1"/>
    <col min="12551" max="12800" width="9.140625" style="8"/>
    <col min="12801" max="12801" width="5.42578125" style="8" customWidth="1"/>
    <col min="12802" max="12802" width="7.5703125" style="8" customWidth="1"/>
    <col min="12803" max="12803" width="7" style="8" customWidth="1"/>
    <col min="12804" max="12804" width="30" style="8" customWidth="1"/>
    <col min="12805" max="12805" width="13.85546875" style="8" customWidth="1"/>
    <col min="12806" max="12806" width="15.5703125" style="8" customWidth="1"/>
    <col min="12807" max="13056" width="9.140625" style="8"/>
    <col min="13057" max="13057" width="5.42578125" style="8" customWidth="1"/>
    <col min="13058" max="13058" width="7.5703125" style="8" customWidth="1"/>
    <col min="13059" max="13059" width="7" style="8" customWidth="1"/>
    <col min="13060" max="13060" width="30" style="8" customWidth="1"/>
    <col min="13061" max="13061" width="13.85546875" style="8" customWidth="1"/>
    <col min="13062" max="13062" width="15.5703125" style="8" customWidth="1"/>
    <col min="13063" max="13312" width="9.140625" style="8"/>
    <col min="13313" max="13313" width="5.42578125" style="8" customWidth="1"/>
    <col min="13314" max="13314" width="7.5703125" style="8" customWidth="1"/>
    <col min="13315" max="13315" width="7" style="8" customWidth="1"/>
    <col min="13316" max="13316" width="30" style="8" customWidth="1"/>
    <col min="13317" max="13317" width="13.85546875" style="8" customWidth="1"/>
    <col min="13318" max="13318" width="15.5703125" style="8" customWidth="1"/>
    <col min="13319" max="13568" width="9.140625" style="8"/>
    <col min="13569" max="13569" width="5.42578125" style="8" customWidth="1"/>
    <col min="13570" max="13570" width="7.5703125" style="8" customWidth="1"/>
    <col min="13571" max="13571" width="7" style="8" customWidth="1"/>
    <col min="13572" max="13572" width="30" style="8" customWidth="1"/>
    <col min="13573" max="13573" width="13.85546875" style="8" customWidth="1"/>
    <col min="13574" max="13574" width="15.5703125" style="8" customWidth="1"/>
    <col min="13575" max="13824" width="9.140625" style="8"/>
    <col min="13825" max="13825" width="5.42578125" style="8" customWidth="1"/>
    <col min="13826" max="13826" width="7.5703125" style="8" customWidth="1"/>
    <col min="13827" max="13827" width="7" style="8" customWidth="1"/>
    <col min="13828" max="13828" width="30" style="8" customWidth="1"/>
    <col min="13829" max="13829" width="13.85546875" style="8" customWidth="1"/>
    <col min="13830" max="13830" width="15.5703125" style="8" customWidth="1"/>
    <col min="13831" max="14080" width="9.140625" style="8"/>
    <col min="14081" max="14081" width="5.42578125" style="8" customWidth="1"/>
    <col min="14082" max="14082" width="7.5703125" style="8" customWidth="1"/>
    <col min="14083" max="14083" width="7" style="8" customWidth="1"/>
    <col min="14084" max="14084" width="30" style="8" customWidth="1"/>
    <col min="14085" max="14085" width="13.85546875" style="8" customWidth="1"/>
    <col min="14086" max="14086" width="15.5703125" style="8" customWidth="1"/>
    <col min="14087" max="14336" width="9.140625" style="8"/>
    <col min="14337" max="14337" width="5.42578125" style="8" customWidth="1"/>
    <col min="14338" max="14338" width="7.5703125" style="8" customWidth="1"/>
    <col min="14339" max="14339" width="7" style="8" customWidth="1"/>
    <col min="14340" max="14340" width="30" style="8" customWidth="1"/>
    <col min="14341" max="14341" width="13.85546875" style="8" customWidth="1"/>
    <col min="14342" max="14342" width="15.5703125" style="8" customWidth="1"/>
    <col min="14343" max="14592" width="9.140625" style="8"/>
    <col min="14593" max="14593" width="5.42578125" style="8" customWidth="1"/>
    <col min="14594" max="14594" width="7.5703125" style="8" customWidth="1"/>
    <col min="14595" max="14595" width="7" style="8" customWidth="1"/>
    <col min="14596" max="14596" width="30" style="8" customWidth="1"/>
    <col min="14597" max="14597" width="13.85546875" style="8" customWidth="1"/>
    <col min="14598" max="14598" width="15.5703125" style="8" customWidth="1"/>
    <col min="14599" max="14848" width="9.140625" style="8"/>
    <col min="14849" max="14849" width="5.42578125" style="8" customWidth="1"/>
    <col min="14850" max="14850" width="7.5703125" style="8" customWidth="1"/>
    <col min="14851" max="14851" width="7" style="8" customWidth="1"/>
    <col min="14852" max="14852" width="30" style="8" customWidth="1"/>
    <col min="14853" max="14853" width="13.85546875" style="8" customWidth="1"/>
    <col min="14854" max="14854" width="15.5703125" style="8" customWidth="1"/>
    <col min="14855" max="15104" width="9.140625" style="8"/>
    <col min="15105" max="15105" width="5.42578125" style="8" customWidth="1"/>
    <col min="15106" max="15106" width="7.5703125" style="8" customWidth="1"/>
    <col min="15107" max="15107" width="7" style="8" customWidth="1"/>
    <col min="15108" max="15108" width="30" style="8" customWidth="1"/>
    <col min="15109" max="15109" width="13.85546875" style="8" customWidth="1"/>
    <col min="15110" max="15110" width="15.5703125" style="8" customWidth="1"/>
    <col min="15111" max="15360" width="9.140625" style="8"/>
    <col min="15361" max="15361" width="5.42578125" style="8" customWidth="1"/>
    <col min="15362" max="15362" width="7.5703125" style="8" customWidth="1"/>
    <col min="15363" max="15363" width="7" style="8" customWidth="1"/>
    <col min="15364" max="15364" width="30" style="8" customWidth="1"/>
    <col min="15365" max="15365" width="13.85546875" style="8" customWidth="1"/>
    <col min="15366" max="15366" width="15.5703125" style="8" customWidth="1"/>
    <col min="15367" max="15616" width="9.140625" style="8"/>
    <col min="15617" max="15617" width="5.42578125" style="8" customWidth="1"/>
    <col min="15618" max="15618" width="7.5703125" style="8" customWidth="1"/>
    <col min="15619" max="15619" width="7" style="8" customWidth="1"/>
    <col min="15620" max="15620" width="30" style="8" customWidth="1"/>
    <col min="15621" max="15621" width="13.85546875" style="8" customWidth="1"/>
    <col min="15622" max="15622" width="15.5703125" style="8" customWidth="1"/>
    <col min="15623" max="15872" width="9.140625" style="8"/>
    <col min="15873" max="15873" width="5.42578125" style="8" customWidth="1"/>
    <col min="15874" max="15874" width="7.5703125" style="8" customWidth="1"/>
    <col min="15875" max="15875" width="7" style="8" customWidth="1"/>
    <col min="15876" max="15876" width="30" style="8" customWidth="1"/>
    <col min="15877" max="15877" width="13.85546875" style="8" customWidth="1"/>
    <col min="15878" max="15878" width="15.5703125" style="8" customWidth="1"/>
    <col min="15879" max="16128" width="9.140625" style="8"/>
    <col min="16129" max="16129" width="5.42578125" style="8" customWidth="1"/>
    <col min="16130" max="16130" width="7.5703125" style="8" customWidth="1"/>
    <col min="16131" max="16131" width="7" style="8" customWidth="1"/>
    <col min="16132" max="16132" width="30" style="8" customWidth="1"/>
    <col min="16133" max="16133" width="13.85546875" style="8" customWidth="1"/>
    <col min="16134" max="16134" width="15.5703125" style="8" customWidth="1"/>
    <col min="16135" max="16384" width="9.140625" style="8"/>
  </cols>
  <sheetData>
    <row r="1" spans="1:7" s="3" customFormat="1" ht="12" customHeight="1" x14ac:dyDescent="0.2">
      <c r="A1" s="1"/>
      <c r="B1" s="2"/>
      <c r="C1" s="2"/>
      <c r="D1" s="2"/>
      <c r="F1" s="4"/>
      <c r="G1" s="5"/>
    </row>
    <row r="2" spans="1:7" s="3" customFormat="1" ht="13.5" customHeight="1" x14ac:dyDescent="0.2">
      <c r="A2" s="6"/>
      <c r="B2" s="7"/>
      <c r="C2" s="7"/>
      <c r="D2" s="7"/>
      <c r="F2" s="102" t="s">
        <v>21</v>
      </c>
      <c r="G2" s="102"/>
    </row>
    <row r="3" spans="1:7" s="3" customFormat="1" ht="24.75" customHeight="1" x14ac:dyDescent="0.2">
      <c r="A3" s="6"/>
      <c r="B3" s="7"/>
      <c r="C3" s="7"/>
      <c r="D3" s="7"/>
      <c r="F3" s="102"/>
      <c r="G3" s="102"/>
    </row>
    <row r="4" spans="1:7" s="3" customFormat="1" ht="5.25" customHeight="1" x14ac:dyDescent="0.2">
      <c r="A4" s="6"/>
      <c r="B4" s="7"/>
      <c r="C4" s="7"/>
      <c r="D4" s="7"/>
      <c r="F4" s="4"/>
      <c r="G4" s="4"/>
    </row>
    <row r="5" spans="1:7" ht="28.5" customHeight="1" x14ac:dyDescent="0.2">
      <c r="A5" s="103" t="s">
        <v>46</v>
      </c>
      <c r="B5" s="103"/>
      <c r="C5" s="103"/>
      <c r="D5" s="103"/>
      <c r="E5" s="103"/>
      <c r="F5" s="103"/>
      <c r="G5" s="103"/>
    </row>
    <row r="6" spans="1:7" ht="15" customHeight="1" x14ac:dyDescent="0.2">
      <c r="A6" s="104" t="s">
        <v>0</v>
      </c>
      <c r="B6" s="104" t="s">
        <v>1</v>
      </c>
      <c r="C6" s="106" t="s">
        <v>2</v>
      </c>
      <c r="D6" s="108" t="s">
        <v>3</v>
      </c>
      <c r="E6" s="110" t="s">
        <v>4</v>
      </c>
      <c r="F6" s="111"/>
      <c r="G6" s="112"/>
    </row>
    <row r="7" spans="1:7" ht="20.25" customHeight="1" x14ac:dyDescent="0.2">
      <c r="A7" s="105"/>
      <c r="B7" s="105"/>
      <c r="C7" s="107"/>
      <c r="D7" s="109"/>
      <c r="E7" s="9" t="s">
        <v>22</v>
      </c>
      <c r="F7" s="9" t="s">
        <v>23</v>
      </c>
      <c r="G7" s="9" t="s">
        <v>24</v>
      </c>
    </row>
    <row r="8" spans="1:7" ht="24.75" customHeight="1" x14ac:dyDescent="0.2">
      <c r="A8" s="67">
        <v>754</v>
      </c>
      <c r="B8" s="68"/>
      <c r="C8" s="69"/>
      <c r="D8" s="70" t="s">
        <v>5</v>
      </c>
      <c r="E8" s="71">
        <f>SUM(E9)</f>
        <v>1950000</v>
      </c>
      <c r="F8" s="71">
        <f t="shared" ref="F8" si="0">SUM(F9)</f>
        <v>1790586.25</v>
      </c>
      <c r="G8" s="72">
        <f>SUM(F8/E8)</f>
        <v>0.918249358974359</v>
      </c>
    </row>
    <row r="9" spans="1:7" s="10" customFormat="1" ht="19.5" customHeight="1" x14ac:dyDescent="0.2">
      <c r="A9" s="73"/>
      <c r="B9" s="74" t="s">
        <v>6</v>
      </c>
      <c r="C9" s="75"/>
      <c r="D9" s="76" t="s">
        <v>7</v>
      </c>
      <c r="E9" s="77">
        <f>SUM(E10:E10)</f>
        <v>1950000</v>
      </c>
      <c r="F9" s="77">
        <f>SUM(F10:F10)</f>
        <v>1790586.25</v>
      </c>
      <c r="G9" s="72">
        <f t="shared" ref="G9:G17" si="1">SUM(F9/E9)</f>
        <v>0.918249358974359</v>
      </c>
    </row>
    <row r="10" spans="1:7" ht="36" x14ac:dyDescent="0.2">
      <c r="A10" s="78"/>
      <c r="B10" s="79"/>
      <c r="C10" s="80" t="s">
        <v>25</v>
      </c>
      <c r="D10" s="81" t="s">
        <v>26</v>
      </c>
      <c r="E10" s="82">
        <v>1950000</v>
      </c>
      <c r="F10" s="82">
        <v>1790586.25</v>
      </c>
      <c r="G10" s="83">
        <f t="shared" si="1"/>
        <v>0.918249358974359</v>
      </c>
    </row>
    <row r="11" spans="1:7" ht="19.5" customHeight="1" x14ac:dyDescent="0.2">
      <c r="A11" s="67">
        <v>758</v>
      </c>
      <c r="B11" s="84"/>
      <c r="C11" s="85"/>
      <c r="D11" s="86" t="s">
        <v>8</v>
      </c>
      <c r="E11" s="87">
        <f>E12</f>
        <v>688457</v>
      </c>
      <c r="F11" s="87">
        <f t="shared" ref="F11" si="2">F12</f>
        <v>688457</v>
      </c>
      <c r="G11" s="72">
        <f t="shared" si="1"/>
        <v>1</v>
      </c>
    </row>
    <row r="12" spans="1:7" ht="19.5" customHeight="1" x14ac:dyDescent="0.2">
      <c r="A12" s="78"/>
      <c r="B12" s="88" t="s">
        <v>9</v>
      </c>
      <c r="C12" s="89"/>
      <c r="D12" s="90" t="s">
        <v>10</v>
      </c>
      <c r="E12" s="77">
        <f>SUM(E13:E13)</f>
        <v>688457</v>
      </c>
      <c r="F12" s="77">
        <f>SUM(F13:F13)</f>
        <v>688457</v>
      </c>
      <c r="G12" s="72">
        <f t="shared" si="1"/>
        <v>1</v>
      </c>
    </row>
    <row r="13" spans="1:7" ht="36" x14ac:dyDescent="0.2">
      <c r="A13" s="78"/>
      <c r="B13" s="91"/>
      <c r="C13" s="92" t="s">
        <v>25</v>
      </c>
      <c r="D13" s="93" t="s">
        <v>26</v>
      </c>
      <c r="E13" s="82">
        <v>688457</v>
      </c>
      <c r="F13" s="82">
        <v>688457</v>
      </c>
      <c r="G13" s="83">
        <f t="shared" si="1"/>
        <v>1</v>
      </c>
    </row>
    <row r="14" spans="1:7" s="11" customFormat="1" ht="19.5" customHeight="1" x14ac:dyDescent="0.2">
      <c r="A14" s="67">
        <v>853</v>
      </c>
      <c r="B14" s="84"/>
      <c r="C14" s="85"/>
      <c r="D14" s="94" t="s">
        <v>27</v>
      </c>
      <c r="E14" s="87">
        <f>SUM(E15)</f>
        <v>5340</v>
      </c>
      <c r="F14" s="87">
        <f t="shared" ref="F14:F15" si="3">SUM(F15)</f>
        <v>2000</v>
      </c>
      <c r="G14" s="72">
        <f t="shared" si="1"/>
        <v>0.37453183520599254</v>
      </c>
    </row>
    <row r="15" spans="1:7" s="11" customFormat="1" ht="19.5" customHeight="1" x14ac:dyDescent="0.2">
      <c r="A15" s="78"/>
      <c r="B15" s="88" t="s">
        <v>28</v>
      </c>
      <c r="C15" s="89"/>
      <c r="D15" s="90" t="s">
        <v>7</v>
      </c>
      <c r="E15" s="77">
        <f>SUM(E16)</f>
        <v>5340</v>
      </c>
      <c r="F15" s="77">
        <f t="shared" si="3"/>
        <v>2000</v>
      </c>
      <c r="G15" s="72">
        <f t="shared" si="1"/>
        <v>0.37453183520599254</v>
      </c>
    </row>
    <row r="16" spans="1:7" s="11" customFormat="1" ht="36" x14ac:dyDescent="0.2">
      <c r="A16" s="95"/>
      <c r="B16" s="96"/>
      <c r="C16" s="92" t="s">
        <v>25</v>
      </c>
      <c r="D16" s="93" t="s">
        <v>26</v>
      </c>
      <c r="E16" s="82">
        <v>5340</v>
      </c>
      <c r="F16" s="82">
        <v>2000</v>
      </c>
      <c r="G16" s="83">
        <f t="shared" si="1"/>
        <v>0.37453183520599254</v>
      </c>
    </row>
    <row r="17" spans="1:7" s="12" customFormat="1" ht="18.75" customHeight="1" x14ac:dyDescent="0.25">
      <c r="A17" s="97"/>
      <c r="B17" s="98"/>
      <c r="C17" s="99"/>
      <c r="D17" s="100" t="s">
        <v>11</v>
      </c>
      <c r="E17" s="101">
        <f>SUM(E8+E11+E14)</f>
        <v>2643797</v>
      </c>
      <c r="F17" s="101">
        <f>SUM(F8+F11+F14)</f>
        <v>2481043.25</v>
      </c>
      <c r="G17" s="72">
        <f t="shared" si="1"/>
        <v>0.93843939228314432</v>
      </c>
    </row>
    <row r="18" spans="1:7" ht="40.5" customHeight="1" x14ac:dyDescent="0.2">
      <c r="A18" s="13"/>
      <c r="B18" s="13"/>
      <c r="C18" s="13"/>
      <c r="D18" s="13"/>
      <c r="E18" s="13"/>
      <c r="F18" s="13"/>
      <c r="G18" s="13"/>
    </row>
    <row r="19" spans="1:7" ht="6.75" customHeight="1" x14ac:dyDescent="0.2">
      <c r="A19" s="13"/>
      <c r="B19" s="13"/>
      <c r="C19" s="13"/>
      <c r="D19" s="13"/>
      <c r="E19" s="13"/>
      <c r="F19" s="13"/>
      <c r="G19" s="13"/>
    </row>
    <row r="20" spans="1:7" s="11" customFormat="1" ht="18" customHeight="1" x14ac:dyDescent="0.2">
      <c r="A20" s="104" t="s">
        <v>0</v>
      </c>
      <c r="B20" s="104" t="s">
        <v>1</v>
      </c>
      <c r="C20" s="106" t="s">
        <v>2</v>
      </c>
      <c r="D20" s="108" t="s">
        <v>3</v>
      </c>
      <c r="E20" s="110" t="s">
        <v>12</v>
      </c>
      <c r="F20" s="111"/>
      <c r="G20" s="112"/>
    </row>
    <row r="21" spans="1:7" s="11" customFormat="1" ht="19.5" customHeight="1" x14ac:dyDescent="0.2">
      <c r="A21" s="105"/>
      <c r="B21" s="105"/>
      <c r="C21" s="107"/>
      <c r="D21" s="109"/>
      <c r="E21" s="9" t="s">
        <v>22</v>
      </c>
      <c r="F21" s="9" t="s">
        <v>23</v>
      </c>
      <c r="G21" s="9" t="s">
        <v>24</v>
      </c>
    </row>
    <row r="22" spans="1:7" s="11" customFormat="1" ht="24" x14ac:dyDescent="0.2">
      <c r="A22" s="20">
        <v>754</v>
      </c>
      <c r="B22" s="21"/>
      <c r="C22" s="22"/>
      <c r="D22" s="23" t="s">
        <v>5</v>
      </c>
      <c r="E22" s="24">
        <f>SUM(E23)</f>
        <v>1950000</v>
      </c>
      <c r="F22" s="24">
        <f t="shared" ref="F22:F23" si="4">SUM(F23)</f>
        <v>1790586.25</v>
      </c>
      <c r="G22" s="15">
        <f>SUM(F22/E22)</f>
        <v>0.918249358974359</v>
      </c>
    </row>
    <row r="23" spans="1:7" s="14" customFormat="1" ht="17.25" customHeight="1" x14ac:dyDescent="0.2">
      <c r="A23" s="25"/>
      <c r="B23" s="26" t="s">
        <v>6</v>
      </c>
      <c r="C23" s="27"/>
      <c r="D23" s="28" t="s">
        <v>7</v>
      </c>
      <c r="E23" s="29">
        <f>SUM(E24)</f>
        <v>1950000</v>
      </c>
      <c r="F23" s="29">
        <f t="shared" si="4"/>
        <v>1790586.25</v>
      </c>
      <c r="G23" s="15">
        <f t="shared" ref="G23:G87" si="5">SUM(F23/E23)</f>
        <v>0.918249358974359</v>
      </c>
    </row>
    <row r="24" spans="1:7" s="14" customFormat="1" ht="17.25" customHeight="1" x14ac:dyDescent="0.2">
      <c r="A24" s="25"/>
      <c r="B24" s="30"/>
      <c r="C24" s="31"/>
      <c r="D24" s="31" t="s">
        <v>13</v>
      </c>
      <c r="E24" s="29">
        <f>SUM(E25:E25)</f>
        <v>1950000</v>
      </c>
      <c r="F24" s="29">
        <f t="shared" ref="F24" si="6">SUM(F25:F25)</f>
        <v>1790586.25</v>
      </c>
      <c r="G24" s="15">
        <f t="shared" si="5"/>
        <v>0.918249358974359</v>
      </c>
    </row>
    <row r="25" spans="1:7" s="11" customFormat="1" ht="24" x14ac:dyDescent="0.2">
      <c r="A25" s="32"/>
      <c r="B25" s="33"/>
      <c r="C25" s="34">
        <v>4370</v>
      </c>
      <c r="D25" s="18" t="s">
        <v>30</v>
      </c>
      <c r="E25" s="35">
        <v>1950000</v>
      </c>
      <c r="F25" s="36">
        <v>1790586.25</v>
      </c>
      <c r="G25" s="16">
        <f t="shared" si="5"/>
        <v>0.918249358974359</v>
      </c>
    </row>
    <row r="26" spans="1:7" s="11" customFormat="1" ht="17.25" customHeight="1" x14ac:dyDescent="0.2">
      <c r="A26" s="20">
        <v>801</v>
      </c>
      <c r="B26" s="37"/>
      <c r="C26" s="38"/>
      <c r="D26" s="39" t="s">
        <v>15</v>
      </c>
      <c r="E26" s="40">
        <f>SUM(E27+E35+E38+E46+E54+E57+E63+E70)</f>
        <v>446354.27999999997</v>
      </c>
      <c r="F26" s="40">
        <f t="shared" ref="F26" si="7">SUM(F27+F35+F38+F46+F54+F57+F63+F70)</f>
        <v>446354.27999999997</v>
      </c>
      <c r="G26" s="15">
        <f t="shared" si="5"/>
        <v>1</v>
      </c>
    </row>
    <row r="27" spans="1:7" s="11" customFormat="1" ht="17.25" customHeight="1" x14ac:dyDescent="0.2">
      <c r="A27" s="32"/>
      <c r="B27" s="33"/>
      <c r="C27" s="41"/>
      <c r="D27" s="41" t="s">
        <v>16</v>
      </c>
      <c r="E27" s="29">
        <f>SUM(E28)</f>
        <v>157349.28</v>
      </c>
      <c r="F27" s="29">
        <f t="shared" ref="F27" si="8">SUM(F28)</f>
        <v>157349.28</v>
      </c>
      <c r="G27" s="16">
        <f t="shared" si="5"/>
        <v>1</v>
      </c>
    </row>
    <row r="28" spans="1:7" s="11" customFormat="1" ht="17.25" customHeight="1" x14ac:dyDescent="0.2">
      <c r="A28" s="42"/>
      <c r="B28" s="26" t="s">
        <v>34</v>
      </c>
      <c r="C28" s="38"/>
      <c r="D28" s="43" t="s">
        <v>35</v>
      </c>
      <c r="E28" s="29">
        <f>SUM(E29:E34)</f>
        <v>157349.28</v>
      </c>
      <c r="F28" s="29">
        <f t="shared" ref="F28" si="9">SUM(F29:F34)</f>
        <v>157349.28</v>
      </c>
      <c r="G28" s="16">
        <f t="shared" si="5"/>
        <v>1</v>
      </c>
    </row>
    <row r="29" spans="1:7" s="11" customFormat="1" ht="36" x14ac:dyDescent="0.2">
      <c r="A29" s="32"/>
      <c r="B29" s="30"/>
      <c r="C29" s="17">
        <v>4350</v>
      </c>
      <c r="D29" s="18" t="s">
        <v>29</v>
      </c>
      <c r="E29" s="35">
        <v>16700</v>
      </c>
      <c r="F29" s="36">
        <v>16700</v>
      </c>
      <c r="G29" s="16">
        <f t="shared" si="5"/>
        <v>1</v>
      </c>
    </row>
    <row r="30" spans="1:7" s="11" customFormat="1" ht="24" x14ac:dyDescent="0.2">
      <c r="A30" s="32"/>
      <c r="B30" s="30"/>
      <c r="C30" s="34">
        <v>4370</v>
      </c>
      <c r="D30" s="18" t="s">
        <v>30</v>
      </c>
      <c r="E30" s="35">
        <v>760.8</v>
      </c>
      <c r="F30" s="36">
        <v>760.8</v>
      </c>
      <c r="G30" s="16">
        <f t="shared" si="5"/>
        <v>1</v>
      </c>
    </row>
    <row r="31" spans="1:7" s="11" customFormat="1" ht="24" x14ac:dyDescent="0.2">
      <c r="A31" s="32"/>
      <c r="B31" s="30"/>
      <c r="C31" s="38">
        <v>4740</v>
      </c>
      <c r="D31" s="18" t="s">
        <v>31</v>
      </c>
      <c r="E31" s="35">
        <v>5158.1099999999997</v>
      </c>
      <c r="F31" s="36">
        <v>5158.1099999999997</v>
      </c>
      <c r="G31" s="16">
        <f t="shared" si="5"/>
        <v>1</v>
      </c>
    </row>
    <row r="32" spans="1:7" s="11" customFormat="1" ht="24" x14ac:dyDescent="0.2">
      <c r="A32" s="32"/>
      <c r="B32" s="33"/>
      <c r="C32" s="17">
        <v>4750</v>
      </c>
      <c r="D32" s="18" t="s">
        <v>36</v>
      </c>
      <c r="E32" s="35">
        <v>113150.97</v>
      </c>
      <c r="F32" s="36">
        <v>113150.97</v>
      </c>
      <c r="G32" s="16">
        <f t="shared" si="5"/>
        <v>1</v>
      </c>
    </row>
    <row r="33" spans="1:7" s="11" customFormat="1" ht="36" x14ac:dyDescent="0.2">
      <c r="A33" s="32"/>
      <c r="B33" s="33"/>
      <c r="C33" s="38">
        <v>4850</v>
      </c>
      <c r="D33" s="18" t="s">
        <v>33</v>
      </c>
      <c r="E33" s="35">
        <v>20924.37</v>
      </c>
      <c r="F33" s="36">
        <v>20924.37</v>
      </c>
      <c r="G33" s="15">
        <f t="shared" si="5"/>
        <v>1</v>
      </c>
    </row>
    <row r="34" spans="1:7" s="11" customFormat="1" ht="24" x14ac:dyDescent="0.2">
      <c r="A34" s="44"/>
      <c r="B34" s="45"/>
      <c r="C34" s="46">
        <v>4860</v>
      </c>
      <c r="D34" s="18" t="s">
        <v>47</v>
      </c>
      <c r="E34" s="35">
        <v>655.03</v>
      </c>
      <c r="F34" s="36">
        <v>655.03</v>
      </c>
      <c r="G34" s="15">
        <f t="shared" si="5"/>
        <v>1</v>
      </c>
    </row>
    <row r="35" spans="1:7" s="11" customFormat="1" ht="22.5" customHeight="1" x14ac:dyDescent="0.2">
      <c r="A35" s="47"/>
      <c r="B35" s="21"/>
      <c r="C35" s="41"/>
      <c r="D35" s="41" t="s">
        <v>48</v>
      </c>
      <c r="E35" s="29">
        <f>SUM(E36)</f>
        <v>4991</v>
      </c>
      <c r="F35" s="29">
        <f t="shared" ref="F35:F36" si="10">SUM(F36)</f>
        <v>4991</v>
      </c>
      <c r="G35" s="15">
        <f t="shared" si="5"/>
        <v>1</v>
      </c>
    </row>
    <row r="36" spans="1:7" s="11" customFormat="1" ht="21" customHeight="1" x14ac:dyDescent="0.2">
      <c r="A36" s="42"/>
      <c r="B36" s="26" t="s">
        <v>34</v>
      </c>
      <c r="C36" s="48"/>
      <c r="D36" s="49" t="s">
        <v>35</v>
      </c>
      <c r="E36" s="40">
        <f>SUM(E37)</f>
        <v>4991</v>
      </c>
      <c r="F36" s="40">
        <f t="shared" si="10"/>
        <v>4991</v>
      </c>
      <c r="G36" s="16">
        <f t="shared" si="5"/>
        <v>1</v>
      </c>
    </row>
    <row r="37" spans="1:7" s="11" customFormat="1" ht="24" x14ac:dyDescent="0.2">
      <c r="A37" s="42"/>
      <c r="B37" s="50"/>
      <c r="C37" s="19">
        <v>2540</v>
      </c>
      <c r="D37" s="18" t="s">
        <v>45</v>
      </c>
      <c r="E37" s="51">
        <v>4991</v>
      </c>
      <c r="F37" s="52">
        <v>4991</v>
      </c>
      <c r="G37" s="16">
        <f t="shared" si="5"/>
        <v>1</v>
      </c>
    </row>
    <row r="38" spans="1:7" s="11" customFormat="1" ht="19.5" customHeight="1" x14ac:dyDescent="0.2">
      <c r="A38" s="42"/>
      <c r="B38" s="37"/>
      <c r="C38" s="41"/>
      <c r="D38" s="41" t="s">
        <v>17</v>
      </c>
      <c r="E38" s="29">
        <f>SUM(E39)</f>
        <v>57034.000000000007</v>
      </c>
      <c r="F38" s="29">
        <f t="shared" ref="F38" si="11">SUM(F39)</f>
        <v>57034.000000000007</v>
      </c>
      <c r="G38" s="16">
        <f t="shared" si="5"/>
        <v>1</v>
      </c>
    </row>
    <row r="39" spans="1:7" s="11" customFormat="1" ht="21" customHeight="1" x14ac:dyDescent="0.2">
      <c r="A39" s="42"/>
      <c r="B39" s="26" t="s">
        <v>37</v>
      </c>
      <c r="C39" s="38"/>
      <c r="D39" s="43" t="s">
        <v>38</v>
      </c>
      <c r="E39" s="29">
        <f>SUM(E40:E45)</f>
        <v>57034.000000000007</v>
      </c>
      <c r="F39" s="29">
        <f t="shared" ref="F39" si="12">SUM(F40:F45)</f>
        <v>57034.000000000007</v>
      </c>
      <c r="G39" s="15">
        <f t="shared" si="5"/>
        <v>1</v>
      </c>
    </row>
    <row r="40" spans="1:7" s="11" customFormat="1" ht="36" x14ac:dyDescent="0.2">
      <c r="A40" s="32"/>
      <c r="B40" s="30"/>
      <c r="C40" s="17">
        <v>4350</v>
      </c>
      <c r="D40" s="18" t="s">
        <v>29</v>
      </c>
      <c r="E40" s="35">
        <v>9263.89</v>
      </c>
      <c r="F40" s="36">
        <v>9263.89</v>
      </c>
      <c r="G40" s="15">
        <f t="shared" si="5"/>
        <v>1</v>
      </c>
    </row>
    <row r="41" spans="1:7" s="11" customFormat="1" ht="24" x14ac:dyDescent="0.2">
      <c r="A41" s="32"/>
      <c r="B41" s="30"/>
      <c r="C41" s="34">
        <v>4370</v>
      </c>
      <c r="D41" s="18" t="s">
        <v>30</v>
      </c>
      <c r="E41" s="35">
        <v>55.77</v>
      </c>
      <c r="F41" s="36">
        <v>55.77</v>
      </c>
      <c r="G41" s="16">
        <f t="shared" si="5"/>
        <v>1</v>
      </c>
    </row>
    <row r="42" spans="1:7" s="11" customFormat="1" ht="24" x14ac:dyDescent="0.2">
      <c r="A42" s="32"/>
      <c r="B42" s="30"/>
      <c r="C42" s="38">
        <v>4740</v>
      </c>
      <c r="D42" s="18" t="s">
        <v>31</v>
      </c>
      <c r="E42" s="35">
        <v>2616</v>
      </c>
      <c r="F42" s="36">
        <v>2616</v>
      </c>
      <c r="G42" s="16">
        <f t="shared" si="5"/>
        <v>1</v>
      </c>
    </row>
    <row r="43" spans="1:7" s="11" customFormat="1" ht="24" x14ac:dyDescent="0.2">
      <c r="A43" s="32"/>
      <c r="B43" s="33"/>
      <c r="C43" s="17">
        <v>4750</v>
      </c>
      <c r="D43" s="18" t="s">
        <v>36</v>
      </c>
      <c r="E43" s="35">
        <v>37062.550000000003</v>
      </c>
      <c r="F43" s="36">
        <v>37062.550000000003</v>
      </c>
      <c r="G43" s="16">
        <f t="shared" si="5"/>
        <v>1</v>
      </c>
    </row>
    <row r="44" spans="1:7" s="11" customFormat="1" ht="36" x14ac:dyDescent="0.2">
      <c r="A44" s="32"/>
      <c r="B44" s="33"/>
      <c r="C44" s="38">
        <v>4850</v>
      </c>
      <c r="D44" s="18" t="s">
        <v>33</v>
      </c>
      <c r="E44" s="35">
        <v>7807</v>
      </c>
      <c r="F44" s="36">
        <v>7807</v>
      </c>
      <c r="G44" s="15">
        <f t="shared" si="5"/>
        <v>1</v>
      </c>
    </row>
    <row r="45" spans="1:7" s="11" customFormat="1" ht="24" x14ac:dyDescent="0.2">
      <c r="A45" s="32"/>
      <c r="B45" s="33"/>
      <c r="C45" s="46">
        <v>4860</v>
      </c>
      <c r="D45" s="18" t="s">
        <v>47</v>
      </c>
      <c r="E45" s="35">
        <v>228.79</v>
      </c>
      <c r="F45" s="36">
        <v>228.79</v>
      </c>
      <c r="G45" s="16">
        <f t="shared" si="5"/>
        <v>1</v>
      </c>
    </row>
    <row r="46" spans="1:7" s="11" customFormat="1" ht="20.25" customHeight="1" x14ac:dyDescent="0.2">
      <c r="A46" s="32"/>
      <c r="B46" s="33"/>
      <c r="C46" s="41"/>
      <c r="D46" s="41" t="s">
        <v>14</v>
      </c>
      <c r="E46" s="29">
        <f>SUM(E47)</f>
        <v>75747.999999999985</v>
      </c>
      <c r="F46" s="29">
        <f t="shared" ref="F46" si="13">SUM(F47)</f>
        <v>75747.999999999985</v>
      </c>
      <c r="G46" s="16">
        <f t="shared" si="5"/>
        <v>1</v>
      </c>
    </row>
    <row r="47" spans="1:7" s="11" customFormat="1" ht="19.5" customHeight="1" x14ac:dyDescent="0.2">
      <c r="A47" s="42"/>
      <c r="B47" s="26" t="s">
        <v>37</v>
      </c>
      <c r="C47" s="38"/>
      <c r="D47" s="43" t="s">
        <v>38</v>
      </c>
      <c r="E47" s="29">
        <f>SUM(E48:E53)</f>
        <v>75747.999999999985</v>
      </c>
      <c r="F47" s="29">
        <f t="shared" ref="F47" si="14">SUM(F48:F53)</f>
        <v>75747.999999999985</v>
      </c>
      <c r="G47" s="16">
        <f t="shared" si="5"/>
        <v>1</v>
      </c>
    </row>
    <row r="48" spans="1:7" s="11" customFormat="1" ht="36" x14ac:dyDescent="0.2">
      <c r="A48" s="32"/>
      <c r="B48" s="30"/>
      <c r="C48" s="17">
        <v>4350</v>
      </c>
      <c r="D48" s="18" t="s">
        <v>29</v>
      </c>
      <c r="E48" s="35">
        <v>5626.27</v>
      </c>
      <c r="F48" s="36">
        <v>5626.27</v>
      </c>
      <c r="G48" s="16">
        <f t="shared" si="5"/>
        <v>1</v>
      </c>
    </row>
    <row r="49" spans="1:7" s="11" customFormat="1" ht="24" x14ac:dyDescent="0.2">
      <c r="A49" s="32"/>
      <c r="B49" s="30"/>
      <c r="C49" s="34">
        <v>4370</v>
      </c>
      <c r="D49" s="18" t="s">
        <v>30</v>
      </c>
      <c r="E49" s="35">
        <v>463.75</v>
      </c>
      <c r="F49" s="36">
        <v>463.75</v>
      </c>
      <c r="G49" s="15">
        <f t="shared" si="5"/>
        <v>1</v>
      </c>
    </row>
    <row r="50" spans="1:7" s="11" customFormat="1" ht="24" x14ac:dyDescent="0.2">
      <c r="A50" s="32"/>
      <c r="B50" s="30"/>
      <c r="C50" s="38">
        <v>4740</v>
      </c>
      <c r="D50" s="18" t="s">
        <v>31</v>
      </c>
      <c r="E50" s="35">
        <v>6377.91</v>
      </c>
      <c r="F50" s="36">
        <v>6377.91</v>
      </c>
      <c r="G50" s="15">
        <f t="shared" si="5"/>
        <v>1</v>
      </c>
    </row>
    <row r="51" spans="1:7" s="11" customFormat="1" ht="24" x14ac:dyDescent="0.2">
      <c r="A51" s="32"/>
      <c r="B51" s="33"/>
      <c r="C51" s="53">
        <v>4750</v>
      </c>
      <c r="D51" s="18" t="s">
        <v>36</v>
      </c>
      <c r="E51" s="35">
        <v>51391.45</v>
      </c>
      <c r="F51" s="36">
        <v>51391.45</v>
      </c>
      <c r="G51" s="16">
        <f t="shared" si="5"/>
        <v>1</v>
      </c>
    </row>
    <row r="52" spans="1:7" s="11" customFormat="1" ht="36" x14ac:dyDescent="0.2">
      <c r="A52" s="32"/>
      <c r="B52" s="33"/>
      <c r="C52" s="38">
        <v>4850</v>
      </c>
      <c r="D52" s="18" t="s">
        <v>33</v>
      </c>
      <c r="E52" s="35">
        <v>10650.69</v>
      </c>
      <c r="F52" s="36">
        <v>10650.69</v>
      </c>
      <c r="G52" s="16">
        <f t="shared" si="5"/>
        <v>1</v>
      </c>
    </row>
    <row r="53" spans="1:7" s="11" customFormat="1" ht="24" x14ac:dyDescent="0.2">
      <c r="A53" s="32"/>
      <c r="B53" s="33"/>
      <c r="C53" s="46">
        <v>4860</v>
      </c>
      <c r="D53" s="18" t="s">
        <v>47</v>
      </c>
      <c r="E53" s="35">
        <v>1237.93</v>
      </c>
      <c r="F53" s="36">
        <v>1237.93</v>
      </c>
      <c r="G53" s="15">
        <f t="shared" si="5"/>
        <v>1</v>
      </c>
    </row>
    <row r="54" spans="1:7" s="11" customFormat="1" ht="24" x14ac:dyDescent="0.2">
      <c r="A54" s="32"/>
      <c r="B54" s="33"/>
      <c r="C54" s="41"/>
      <c r="D54" s="41" t="s">
        <v>49</v>
      </c>
      <c r="E54" s="29">
        <f>SUM(E55)</f>
        <v>4238</v>
      </c>
      <c r="F54" s="29">
        <f t="shared" ref="F54:F55" si="15">SUM(F55)</f>
        <v>4238</v>
      </c>
      <c r="G54" s="16">
        <f t="shared" si="5"/>
        <v>1</v>
      </c>
    </row>
    <row r="55" spans="1:7" s="11" customFormat="1" ht="17.25" customHeight="1" x14ac:dyDescent="0.2">
      <c r="A55" s="42"/>
      <c r="B55" s="26" t="s">
        <v>37</v>
      </c>
      <c r="C55" s="48"/>
      <c r="D55" s="49" t="s">
        <v>38</v>
      </c>
      <c r="E55" s="40">
        <f>SUM(E56)</f>
        <v>4238</v>
      </c>
      <c r="F55" s="40">
        <f t="shared" si="15"/>
        <v>4238</v>
      </c>
      <c r="G55" s="16">
        <f t="shared" si="5"/>
        <v>1</v>
      </c>
    </row>
    <row r="56" spans="1:7" s="11" customFormat="1" ht="24" x14ac:dyDescent="0.2">
      <c r="A56" s="32"/>
      <c r="B56" s="50"/>
      <c r="C56" s="19">
        <v>2540</v>
      </c>
      <c r="D56" s="18" t="s">
        <v>45</v>
      </c>
      <c r="E56" s="51">
        <v>4238</v>
      </c>
      <c r="F56" s="52">
        <v>4238</v>
      </c>
      <c r="G56" s="15">
        <f t="shared" si="5"/>
        <v>1</v>
      </c>
    </row>
    <row r="57" spans="1:7" s="11" customFormat="1" ht="19.5" customHeight="1" x14ac:dyDescent="0.2">
      <c r="A57" s="32"/>
      <c r="B57" s="33"/>
      <c r="C57" s="41"/>
      <c r="D57" s="41" t="s">
        <v>50</v>
      </c>
      <c r="E57" s="29">
        <f>SUM(E58)</f>
        <v>17088</v>
      </c>
      <c r="F57" s="29">
        <f t="shared" ref="F57" si="16">SUM(F58)</f>
        <v>17088</v>
      </c>
      <c r="G57" s="15">
        <f t="shared" si="5"/>
        <v>1</v>
      </c>
    </row>
    <row r="58" spans="1:7" s="11" customFormat="1" ht="20.25" customHeight="1" x14ac:dyDescent="0.2">
      <c r="A58" s="42"/>
      <c r="B58" s="26" t="s">
        <v>39</v>
      </c>
      <c r="C58" s="38"/>
      <c r="D58" s="43" t="s">
        <v>51</v>
      </c>
      <c r="E58" s="29">
        <f>SUM(E59:E62)</f>
        <v>17088</v>
      </c>
      <c r="F58" s="29">
        <f t="shared" ref="F58" si="17">SUM(F59:F62)</f>
        <v>17088</v>
      </c>
      <c r="G58" s="16">
        <f t="shared" si="5"/>
        <v>1</v>
      </c>
    </row>
    <row r="59" spans="1:7" s="11" customFormat="1" ht="36" x14ac:dyDescent="0.2">
      <c r="A59" s="32"/>
      <c r="B59" s="30"/>
      <c r="C59" s="17">
        <v>4350</v>
      </c>
      <c r="D59" s="18" t="s">
        <v>29</v>
      </c>
      <c r="E59" s="35">
        <v>8000</v>
      </c>
      <c r="F59" s="36">
        <v>8000</v>
      </c>
      <c r="G59" s="16">
        <f t="shared" si="5"/>
        <v>1</v>
      </c>
    </row>
    <row r="60" spans="1:7" s="11" customFormat="1" ht="24" x14ac:dyDescent="0.2">
      <c r="A60" s="32"/>
      <c r="B60" s="30"/>
      <c r="C60" s="38">
        <v>4740</v>
      </c>
      <c r="D60" s="18" t="s">
        <v>31</v>
      </c>
      <c r="E60" s="35">
        <v>500</v>
      </c>
      <c r="F60" s="36">
        <v>500</v>
      </c>
      <c r="G60" s="16">
        <f t="shared" si="5"/>
        <v>1</v>
      </c>
    </row>
    <row r="61" spans="1:7" s="11" customFormat="1" ht="24" x14ac:dyDescent="0.2">
      <c r="A61" s="32"/>
      <c r="B61" s="33"/>
      <c r="C61" s="53">
        <v>4750</v>
      </c>
      <c r="D61" s="18" t="s">
        <v>36</v>
      </c>
      <c r="E61" s="35">
        <v>7102</v>
      </c>
      <c r="F61" s="36">
        <v>7102</v>
      </c>
      <c r="G61" s="15">
        <f t="shared" si="5"/>
        <v>1</v>
      </c>
    </row>
    <row r="62" spans="1:7" s="11" customFormat="1" ht="36" x14ac:dyDescent="0.2">
      <c r="A62" s="44"/>
      <c r="B62" s="45"/>
      <c r="C62" s="38">
        <v>4850</v>
      </c>
      <c r="D62" s="18" t="s">
        <v>33</v>
      </c>
      <c r="E62" s="35">
        <v>1486</v>
      </c>
      <c r="F62" s="36">
        <v>1486</v>
      </c>
      <c r="G62" s="15">
        <f t="shared" si="5"/>
        <v>1</v>
      </c>
    </row>
    <row r="63" spans="1:7" s="11" customFormat="1" ht="22.5" customHeight="1" x14ac:dyDescent="0.2">
      <c r="A63" s="47"/>
      <c r="B63" s="37"/>
      <c r="C63" s="41"/>
      <c r="D63" s="41" t="s">
        <v>18</v>
      </c>
      <c r="E63" s="29">
        <f>SUM(E64)</f>
        <v>14179</v>
      </c>
      <c r="F63" s="29">
        <f t="shared" ref="F63" si="18">SUM(F64)</f>
        <v>14179</v>
      </c>
      <c r="G63" s="16">
        <f t="shared" si="5"/>
        <v>1</v>
      </c>
    </row>
    <row r="64" spans="1:7" s="11" customFormat="1" ht="18.75" customHeight="1" x14ac:dyDescent="0.2">
      <c r="A64" s="42"/>
      <c r="B64" s="26" t="s">
        <v>40</v>
      </c>
      <c r="C64" s="38"/>
      <c r="D64" s="43" t="s">
        <v>41</v>
      </c>
      <c r="E64" s="29">
        <f>SUM(E65:E69)</f>
        <v>14179</v>
      </c>
      <c r="F64" s="29">
        <f t="shared" ref="F64" si="19">SUM(F65:F69)</f>
        <v>14179</v>
      </c>
      <c r="G64" s="16">
        <f t="shared" si="5"/>
        <v>1</v>
      </c>
    </row>
    <row r="65" spans="1:7" s="11" customFormat="1" ht="36" x14ac:dyDescent="0.2">
      <c r="A65" s="32"/>
      <c r="B65" s="30"/>
      <c r="C65" s="17">
        <v>4350</v>
      </c>
      <c r="D65" s="18" t="s">
        <v>29</v>
      </c>
      <c r="E65" s="35">
        <v>0</v>
      </c>
      <c r="F65" s="36">
        <v>0</v>
      </c>
      <c r="G65" s="16"/>
    </row>
    <row r="66" spans="1:7" s="11" customFormat="1" ht="24" x14ac:dyDescent="0.2">
      <c r="A66" s="32"/>
      <c r="B66" s="30"/>
      <c r="C66" s="38">
        <v>4740</v>
      </c>
      <c r="D66" s="18" t="s">
        <v>31</v>
      </c>
      <c r="E66" s="35">
        <v>356.69</v>
      </c>
      <c r="F66" s="36">
        <v>356.69</v>
      </c>
      <c r="G66" s="16">
        <f t="shared" si="5"/>
        <v>1</v>
      </c>
    </row>
    <row r="67" spans="1:7" s="11" customFormat="1" ht="24" x14ac:dyDescent="0.2">
      <c r="A67" s="32"/>
      <c r="B67" s="33"/>
      <c r="C67" s="17">
        <v>4750</v>
      </c>
      <c r="D67" s="18" t="s">
        <v>36</v>
      </c>
      <c r="E67" s="35">
        <v>11376.63</v>
      </c>
      <c r="F67" s="36">
        <v>11376.63</v>
      </c>
      <c r="G67" s="16">
        <f t="shared" si="5"/>
        <v>1</v>
      </c>
    </row>
    <row r="68" spans="1:7" s="11" customFormat="1" ht="36" x14ac:dyDescent="0.2">
      <c r="A68" s="32"/>
      <c r="B68" s="33"/>
      <c r="C68" s="38">
        <v>4850</v>
      </c>
      <c r="D68" s="18" t="s">
        <v>33</v>
      </c>
      <c r="E68" s="35">
        <v>2288.8200000000002</v>
      </c>
      <c r="F68" s="36">
        <v>2288.8200000000002</v>
      </c>
      <c r="G68" s="15">
        <f t="shared" si="5"/>
        <v>1</v>
      </c>
    </row>
    <row r="69" spans="1:7" s="11" customFormat="1" ht="24" x14ac:dyDescent="0.2">
      <c r="A69" s="32"/>
      <c r="B69" s="33"/>
      <c r="C69" s="46">
        <v>4860</v>
      </c>
      <c r="D69" s="18" t="s">
        <v>47</v>
      </c>
      <c r="E69" s="35">
        <v>156.86000000000001</v>
      </c>
      <c r="F69" s="36">
        <v>156.86000000000001</v>
      </c>
      <c r="G69" s="16">
        <f t="shared" si="5"/>
        <v>1</v>
      </c>
    </row>
    <row r="70" spans="1:7" s="11" customFormat="1" ht="17.25" customHeight="1" x14ac:dyDescent="0.2">
      <c r="A70" s="42"/>
      <c r="B70" s="45"/>
      <c r="C70" s="41"/>
      <c r="D70" s="41" t="s">
        <v>19</v>
      </c>
      <c r="E70" s="29">
        <f>SUM(E71)</f>
        <v>115727</v>
      </c>
      <c r="F70" s="29">
        <f t="shared" ref="F70" si="20">SUM(F71)</f>
        <v>115727</v>
      </c>
      <c r="G70" s="15">
        <f t="shared" si="5"/>
        <v>1</v>
      </c>
    </row>
    <row r="71" spans="1:7" s="11" customFormat="1" ht="17.25" customHeight="1" x14ac:dyDescent="0.2">
      <c r="A71" s="42"/>
      <c r="B71" s="26" t="s">
        <v>40</v>
      </c>
      <c r="C71" s="38"/>
      <c r="D71" s="43" t="s">
        <v>41</v>
      </c>
      <c r="E71" s="29">
        <f>SUM(E72:E76)</f>
        <v>115727</v>
      </c>
      <c r="F71" s="29">
        <f t="shared" ref="F71" si="21">SUM(F72:F76)</f>
        <v>115727</v>
      </c>
      <c r="G71" s="15">
        <f t="shared" si="5"/>
        <v>1</v>
      </c>
    </row>
    <row r="72" spans="1:7" s="11" customFormat="1" ht="36" x14ac:dyDescent="0.2">
      <c r="A72" s="32"/>
      <c r="B72" s="30"/>
      <c r="C72" s="17">
        <v>4350</v>
      </c>
      <c r="D72" s="18" t="s">
        <v>29</v>
      </c>
      <c r="E72" s="35">
        <v>1597.5</v>
      </c>
      <c r="F72" s="36">
        <v>1597.5</v>
      </c>
      <c r="G72" s="16">
        <f t="shared" si="5"/>
        <v>1</v>
      </c>
    </row>
    <row r="73" spans="1:7" s="11" customFormat="1" ht="24" x14ac:dyDescent="0.2">
      <c r="A73" s="32"/>
      <c r="B73" s="30"/>
      <c r="C73" s="34">
        <v>4370</v>
      </c>
      <c r="D73" s="18" t="s">
        <v>30</v>
      </c>
      <c r="E73" s="35">
        <v>532.5</v>
      </c>
      <c r="F73" s="36">
        <v>532.5</v>
      </c>
      <c r="G73" s="16">
        <f t="shared" si="5"/>
        <v>1</v>
      </c>
    </row>
    <row r="74" spans="1:7" s="11" customFormat="1" ht="24" x14ac:dyDescent="0.2">
      <c r="A74" s="32"/>
      <c r="B74" s="30"/>
      <c r="C74" s="38">
        <v>4740</v>
      </c>
      <c r="D74" s="18" t="s">
        <v>31</v>
      </c>
      <c r="E74" s="35">
        <v>14606.47</v>
      </c>
      <c r="F74" s="36">
        <v>14606.47</v>
      </c>
      <c r="G74" s="15">
        <f t="shared" si="5"/>
        <v>1</v>
      </c>
    </row>
    <row r="75" spans="1:7" s="11" customFormat="1" ht="24" x14ac:dyDescent="0.2">
      <c r="A75" s="32"/>
      <c r="B75" s="33"/>
      <c r="C75" s="48">
        <v>4750</v>
      </c>
      <c r="D75" s="18" t="s">
        <v>36</v>
      </c>
      <c r="E75" s="35">
        <v>81280.67</v>
      </c>
      <c r="F75" s="36">
        <v>81280.67</v>
      </c>
      <c r="G75" s="15">
        <f t="shared" si="5"/>
        <v>1</v>
      </c>
    </row>
    <row r="76" spans="1:7" s="11" customFormat="1" ht="36" x14ac:dyDescent="0.2">
      <c r="A76" s="44"/>
      <c r="B76" s="45"/>
      <c r="C76" s="38">
        <v>4850</v>
      </c>
      <c r="D76" s="18" t="s">
        <v>33</v>
      </c>
      <c r="E76" s="35">
        <v>17709.86</v>
      </c>
      <c r="F76" s="36">
        <v>17709.86</v>
      </c>
      <c r="G76" s="16">
        <f t="shared" si="5"/>
        <v>1</v>
      </c>
    </row>
    <row r="77" spans="1:7" s="11" customFormat="1" ht="19.5" customHeight="1" x14ac:dyDescent="0.2">
      <c r="A77" s="20">
        <v>853</v>
      </c>
      <c r="B77" s="37"/>
      <c r="C77" s="38"/>
      <c r="D77" s="54" t="s">
        <v>27</v>
      </c>
      <c r="E77" s="40">
        <f>SUM(E78)</f>
        <v>5340</v>
      </c>
      <c r="F77" s="40">
        <f t="shared" ref="F77" si="22">SUM(F78)</f>
        <v>2000</v>
      </c>
      <c r="G77" s="16">
        <f t="shared" si="5"/>
        <v>0.37453183520599254</v>
      </c>
    </row>
    <row r="78" spans="1:7" s="11" customFormat="1" ht="12" x14ac:dyDescent="0.2">
      <c r="A78" s="42"/>
      <c r="B78" s="26" t="s">
        <v>28</v>
      </c>
      <c r="C78" s="48"/>
      <c r="D78" s="49" t="s">
        <v>52</v>
      </c>
      <c r="E78" s="29">
        <f>SUM(E79:E82)</f>
        <v>5340</v>
      </c>
      <c r="F78" s="29">
        <f t="shared" ref="F78" si="23">SUM(F79:F82)</f>
        <v>2000</v>
      </c>
      <c r="G78" s="16">
        <f t="shared" si="5"/>
        <v>0.37453183520599254</v>
      </c>
    </row>
    <row r="79" spans="1:7" s="11" customFormat="1" ht="24" x14ac:dyDescent="0.2">
      <c r="A79" s="32"/>
      <c r="B79" s="33"/>
      <c r="C79" s="55">
        <v>4370</v>
      </c>
      <c r="D79" s="18" t="s">
        <v>30</v>
      </c>
      <c r="E79" s="61">
        <v>2440</v>
      </c>
      <c r="F79" s="36">
        <v>838.6</v>
      </c>
      <c r="G79" s="16">
        <f t="shared" si="5"/>
        <v>0.34368852459016397</v>
      </c>
    </row>
    <row r="80" spans="1:7" s="11" customFormat="1" ht="24" x14ac:dyDescent="0.2">
      <c r="A80" s="32"/>
      <c r="B80" s="33"/>
      <c r="C80" s="38">
        <v>4740</v>
      </c>
      <c r="D80" s="18" t="s">
        <v>31</v>
      </c>
      <c r="E80" s="35">
        <v>1800</v>
      </c>
      <c r="F80" s="36">
        <v>674.48</v>
      </c>
      <c r="G80" s="15">
        <f t="shared" si="5"/>
        <v>0.37471111111111111</v>
      </c>
    </row>
    <row r="81" spans="1:7" s="11" customFormat="1" ht="48" x14ac:dyDescent="0.2">
      <c r="A81" s="42"/>
      <c r="B81" s="33"/>
      <c r="C81" s="55">
        <v>4840</v>
      </c>
      <c r="D81" s="18" t="s">
        <v>32</v>
      </c>
      <c r="E81" s="35">
        <v>748</v>
      </c>
      <c r="F81" s="36">
        <v>355</v>
      </c>
      <c r="G81" s="15">
        <f t="shared" si="5"/>
        <v>0.47459893048128343</v>
      </c>
    </row>
    <row r="82" spans="1:7" s="11" customFormat="1" ht="36" x14ac:dyDescent="0.2">
      <c r="A82" s="56"/>
      <c r="B82" s="45"/>
      <c r="C82" s="38">
        <v>4850</v>
      </c>
      <c r="D82" s="18" t="s">
        <v>33</v>
      </c>
      <c r="E82" s="35">
        <v>352</v>
      </c>
      <c r="F82" s="36">
        <v>131.91999999999999</v>
      </c>
      <c r="G82" s="16">
        <f t="shared" si="5"/>
        <v>0.37477272727272726</v>
      </c>
    </row>
    <row r="83" spans="1:7" s="11" customFormat="1" ht="17.25" customHeight="1" x14ac:dyDescent="0.2">
      <c r="A83" s="20">
        <v>854</v>
      </c>
      <c r="B83" s="37"/>
      <c r="C83" s="38"/>
      <c r="D83" s="54" t="s">
        <v>20</v>
      </c>
      <c r="E83" s="40">
        <f>SUM(E84+E86+E93)</f>
        <v>242102.72</v>
      </c>
      <c r="F83" s="40">
        <f t="shared" ref="F83" si="24">SUM(F84+F86+F93)</f>
        <v>242102.72</v>
      </c>
      <c r="G83" s="15">
        <f t="shared" si="5"/>
        <v>1</v>
      </c>
    </row>
    <row r="84" spans="1:7" s="11" customFormat="1" ht="17.25" customHeight="1" x14ac:dyDescent="0.2">
      <c r="A84" s="42"/>
      <c r="B84" s="26" t="s">
        <v>43</v>
      </c>
      <c r="C84" s="48"/>
      <c r="D84" s="49" t="s">
        <v>44</v>
      </c>
      <c r="E84" s="40">
        <f>SUM(E85)</f>
        <v>104867</v>
      </c>
      <c r="F84" s="40">
        <f t="shared" ref="F84" si="25">SUM(F85)</f>
        <v>104867</v>
      </c>
      <c r="G84" s="15">
        <f t="shared" si="5"/>
        <v>1</v>
      </c>
    </row>
    <row r="85" spans="1:7" s="11" customFormat="1" ht="24" x14ac:dyDescent="0.2">
      <c r="A85" s="32"/>
      <c r="B85" s="50"/>
      <c r="C85" s="19">
        <v>2540</v>
      </c>
      <c r="D85" s="18" t="s">
        <v>45</v>
      </c>
      <c r="E85" s="51">
        <v>104867</v>
      </c>
      <c r="F85" s="52">
        <v>104867</v>
      </c>
      <c r="G85" s="16">
        <f t="shared" si="5"/>
        <v>1</v>
      </c>
    </row>
    <row r="86" spans="1:7" s="11" customFormat="1" ht="24" x14ac:dyDescent="0.2">
      <c r="A86" s="42"/>
      <c r="B86" s="26" t="s">
        <v>42</v>
      </c>
      <c r="C86" s="57"/>
      <c r="D86" s="58" t="s">
        <v>53</v>
      </c>
      <c r="E86" s="29">
        <f>SUM(E87:E91)</f>
        <v>22320</v>
      </c>
      <c r="F86" s="29">
        <f t="shared" ref="F86" si="26">SUM(F87:F91)</f>
        <v>22320</v>
      </c>
      <c r="G86" s="15">
        <f t="shared" si="5"/>
        <v>1</v>
      </c>
    </row>
    <row r="87" spans="1:7" s="11" customFormat="1" ht="36" x14ac:dyDescent="0.2">
      <c r="A87" s="32"/>
      <c r="B87" s="30"/>
      <c r="C87" s="46">
        <v>4350</v>
      </c>
      <c r="D87" s="18" t="s">
        <v>29</v>
      </c>
      <c r="E87" s="35">
        <v>238.13</v>
      </c>
      <c r="F87" s="36">
        <v>238.13</v>
      </c>
      <c r="G87" s="15">
        <f t="shared" si="5"/>
        <v>1</v>
      </c>
    </row>
    <row r="88" spans="1:7" s="11" customFormat="1" ht="24" x14ac:dyDescent="0.2">
      <c r="A88" s="32"/>
      <c r="B88" s="30"/>
      <c r="C88" s="38">
        <v>4370</v>
      </c>
      <c r="D88" s="18" t="s">
        <v>30</v>
      </c>
      <c r="E88" s="35">
        <v>105.29</v>
      </c>
      <c r="F88" s="36">
        <v>105.29</v>
      </c>
      <c r="G88" s="15">
        <f t="shared" ref="G88:G101" si="27">SUM(F88/E88)</f>
        <v>1</v>
      </c>
    </row>
    <row r="89" spans="1:7" s="11" customFormat="1" ht="24" x14ac:dyDescent="0.2">
      <c r="A89" s="32"/>
      <c r="B89" s="30"/>
      <c r="C89" s="38">
        <v>4740</v>
      </c>
      <c r="D89" s="18" t="s">
        <v>31</v>
      </c>
      <c r="E89" s="35">
        <v>1848</v>
      </c>
      <c r="F89" s="36">
        <v>1848</v>
      </c>
      <c r="G89" s="16">
        <f t="shared" si="27"/>
        <v>1</v>
      </c>
    </row>
    <row r="90" spans="1:7" s="11" customFormat="1" ht="24" x14ac:dyDescent="0.2">
      <c r="A90" s="44"/>
      <c r="B90" s="45"/>
      <c r="C90" s="48">
        <v>4750</v>
      </c>
      <c r="D90" s="18" t="s">
        <v>36</v>
      </c>
      <c r="E90" s="35">
        <v>16804.580000000002</v>
      </c>
      <c r="F90" s="36">
        <v>16804.580000000002</v>
      </c>
      <c r="G90" s="16">
        <f t="shared" si="27"/>
        <v>1</v>
      </c>
    </row>
    <row r="91" spans="1:7" s="11" customFormat="1" ht="36" x14ac:dyDescent="0.2">
      <c r="A91" s="47"/>
      <c r="B91" s="21"/>
      <c r="C91" s="38">
        <v>4850</v>
      </c>
      <c r="D91" s="18" t="s">
        <v>33</v>
      </c>
      <c r="E91" s="35">
        <v>3324</v>
      </c>
      <c r="F91" s="36">
        <v>3324</v>
      </c>
      <c r="G91" s="16">
        <f t="shared" si="27"/>
        <v>1</v>
      </c>
    </row>
    <row r="92" spans="1:7" s="11" customFormat="1" ht="17.25" customHeight="1" x14ac:dyDescent="0.2">
      <c r="A92" s="32"/>
      <c r="B92" s="33"/>
      <c r="C92" s="41"/>
      <c r="D92" s="41" t="s">
        <v>16</v>
      </c>
      <c r="E92" s="29">
        <f>SUM(E93+E146)</f>
        <v>114915.72</v>
      </c>
      <c r="F92" s="29">
        <f t="shared" ref="F92" si="28">SUM(F93+F146)</f>
        <v>114915.72</v>
      </c>
      <c r="G92" s="15">
        <f t="shared" si="27"/>
        <v>1</v>
      </c>
    </row>
    <row r="93" spans="1:7" s="11" customFormat="1" ht="17.25" customHeight="1" x14ac:dyDescent="0.2">
      <c r="A93" s="42"/>
      <c r="B93" s="26" t="s">
        <v>54</v>
      </c>
      <c r="C93" s="38"/>
      <c r="D93" s="43" t="s">
        <v>55</v>
      </c>
      <c r="E93" s="29">
        <f>SUM(E94:E100)</f>
        <v>114915.72</v>
      </c>
      <c r="F93" s="29">
        <f t="shared" ref="F93" si="29">SUM(F94:F100)</f>
        <v>114915.72</v>
      </c>
      <c r="G93" s="15">
        <f t="shared" si="27"/>
        <v>1</v>
      </c>
    </row>
    <row r="94" spans="1:7" s="11" customFormat="1" ht="36" x14ac:dyDescent="0.2">
      <c r="A94" s="32"/>
      <c r="B94" s="30"/>
      <c r="C94" s="17">
        <v>4350</v>
      </c>
      <c r="D94" s="18" t="s">
        <v>29</v>
      </c>
      <c r="E94" s="35">
        <v>8499</v>
      </c>
      <c r="F94" s="36">
        <v>8499</v>
      </c>
      <c r="G94" s="16">
        <f t="shared" si="27"/>
        <v>1</v>
      </c>
    </row>
    <row r="95" spans="1:7" s="12" customFormat="1" ht="24" x14ac:dyDescent="0.25">
      <c r="A95" s="32"/>
      <c r="B95" s="30"/>
      <c r="C95" s="34">
        <v>4370</v>
      </c>
      <c r="D95" s="18" t="s">
        <v>30</v>
      </c>
      <c r="E95" s="35">
        <v>252.95</v>
      </c>
      <c r="F95" s="36">
        <v>252.95</v>
      </c>
      <c r="G95" s="16">
        <f t="shared" si="27"/>
        <v>1</v>
      </c>
    </row>
    <row r="96" spans="1:7" ht="24" x14ac:dyDescent="0.2">
      <c r="A96" s="32"/>
      <c r="B96" s="30"/>
      <c r="C96" s="38">
        <v>4740</v>
      </c>
      <c r="D96" s="18" t="s">
        <v>31</v>
      </c>
      <c r="E96" s="59">
        <v>6028</v>
      </c>
      <c r="F96" s="36">
        <v>6028</v>
      </c>
      <c r="G96" s="16">
        <f t="shared" si="27"/>
        <v>1</v>
      </c>
    </row>
    <row r="97" spans="1:7" ht="24" x14ac:dyDescent="0.2">
      <c r="A97" s="32"/>
      <c r="B97" s="33"/>
      <c r="C97" s="53">
        <v>4750</v>
      </c>
      <c r="D97" s="18" t="s">
        <v>36</v>
      </c>
      <c r="E97" s="59">
        <v>63281.11</v>
      </c>
      <c r="F97" s="36">
        <v>63281.11</v>
      </c>
      <c r="G97" s="16">
        <f t="shared" si="27"/>
        <v>1</v>
      </c>
    </row>
    <row r="98" spans="1:7" ht="48" x14ac:dyDescent="0.2">
      <c r="A98" s="42"/>
      <c r="B98" s="33"/>
      <c r="C98" s="55">
        <v>4840</v>
      </c>
      <c r="D98" s="18" t="s">
        <v>32</v>
      </c>
      <c r="E98" s="59">
        <v>19140</v>
      </c>
      <c r="F98" s="36">
        <v>19140</v>
      </c>
      <c r="G98" s="16">
        <f t="shared" si="27"/>
        <v>1</v>
      </c>
    </row>
    <row r="99" spans="1:7" ht="36" x14ac:dyDescent="0.2">
      <c r="A99" s="32"/>
      <c r="B99" s="33"/>
      <c r="C99" s="38">
        <v>4850</v>
      </c>
      <c r="D99" s="18" t="s">
        <v>33</v>
      </c>
      <c r="E99" s="59">
        <v>16825.55</v>
      </c>
      <c r="F99" s="36">
        <v>16825.55</v>
      </c>
      <c r="G99" s="16">
        <f t="shared" si="27"/>
        <v>1</v>
      </c>
    </row>
    <row r="100" spans="1:7" ht="24" x14ac:dyDescent="0.2">
      <c r="A100" s="32"/>
      <c r="B100" s="33"/>
      <c r="C100" s="60">
        <v>4860</v>
      </c>
      <c r="D100" s="18" t="s">
        <v>47</v>
      </c>
      <c r="E100" s="59">
        <v>889.11</v>
      </c>
      <c r="F100" s="36">
        <v>889.11</v>
      </c>
      <c r="G100" s="16">
        <f t="shared" si="27"/>
        <v>1</v>
      </c>
    </row>
    <row r="101" spans="1:7" s="66" customFormat="1" ht="27" customHeight="1" x14ac:dyDescent="0.25">
      <c r="A101" s="62"/>
      <c r="B101" s="63"/>
      <c r="C101" s="64"/>
      <c r="D101" s="54" t="s">
        <v>11</v>
      </c>
      <c r="E101" s="65">
        <f>SUM(E22+E26+E77+E83)</f>
        <v>2643797</v>
      </c>
      <c r="F101" s="65">
        <f>SUM(F22+F26+F77+F83)</f>
        <v>2481043.25</v>
      </c>
      <c r="G101" s="16">
        <f t="shared" si="27"/>
        <v>0.93843939228314432</v>
      </c>
    </row>
  </sheetData>
  <mergeCells count="13">
    <mergeCell ref="A20:A21"/>
    <mergeCell ref="B20:B21"/>
    <mergeCell ref="C20:C21"/>
    <mergeCell ref="D20:D21"/>
    <mergeCell ref="E20:G20"/>
    <mergeCell ref="F2:G2"/>
    <mergeCell ref="F3:G3"/>
    <mergeCell ref="A5:G5"/>
    <mergeCell ref="A6:A7"/>
    <mergeCell ref="B6:B7"/>
    <mergeCell ref="C6:C7"/>
    <mergeCell ref="D6:D7"/>
    <mergeCell ref="E6:G6"/>
  </mergeCells>
  <pageMargins left="0.70866141732283472" right="0.70866141732283472" top="0.98425196850393704" bottom="0.70866141732283472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Nr 3a</vt:lpstr>
      <vt:lpstr>'Tabela Nr 3a'!Tytuły_wydruku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2025-03-28T08:01:47Z</dcterms:modified>
</cp:coreProperties>
</file>