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.kalinowska\Desktop\Sprawozdania z wykonania budżetu\Sprawozdania 2024\Roczne 2024\"/>
    </mc:Choice>
  </mc:AlternateContent>
  <bookViews>
    <workbookView xWindow="0" yWindow="0" windowWidth="28800" windowHeight="12435"/>
  </bookViews>
  <sheets>
    <sheet name="Tabela Nr 6" sheetId="1" r:id="rId1"/>
  </sheets>
  <definedNames>
    <definedName name="_xlnm.Print_Titles" localSheetId="0">'Tabela Nr 6'!$4:$4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1" i="1" l="1"/>
  <c r="F49" i="1"/>
  <c r="F48" i="1"/>
  <c r="E49" i="1"/>
  <c r="G58" i="1"/>
  <c r="G57" i="1"/>
  <c r="G56" i="1"/>
  <c r="G55" i="1"/>
  <c r="G54" i="1"/>
  <c r="G53" i="1"/>
  <c r="G52" i="1"/>
  <c r="G51" i="1"/>
  <c r="E60" i="1"/>
  <c r="E59" i="1" s="1"/>
  <c r="F60" i="1"/>
  <c r="F59" i="1" s="1"/>
  <c r="G61" i="1"/>
  <c r="G62" i="1"/>
  <c r="E63" i="1"/>
  <c r="F63" i="1"/>
  <c r="G63" i="1" s="1"/>
  <c r="G64" i="1"/>
  <c r="G65" i="1"/>
  <c r="G66" i="1"/>
  <c r="G50" i="1"/>
  <c r="G49" i="1"/>
  <c r="E48" i="1"/>
  <c r="E131" i="1" s="1"/>
  <c r="G119" i="1"/>
  <c r="F118" i="1"/>
  <c r="G118" i="1" s="1"/>
  <c r="E118" i="1"/>
  <c r="G106" i="1"/>
  <c r="G104" i="1"/>
  <c r="G103" i="1"/>
  <c r="G102" i="1"/>
  <c r="F96" i="1"/>
  <c r="E96" i="1"/>
  <c r="G97" i="1"/>
  <c r="G98" i="1"/>
  <c r="G89" i="1"/>
  <c r="G83" i="1"/>
  <c r="G79" i="1"/>
  <c r="G72" i="1"/>
  <c r="G34" i="1"/>
  <c r="F9" i="1"/>
  <c r="E9" i="1"/>
  <c r="G16" i="1"/>
  <c r="G14" i="1"/>
  <c r="G7" i="1"/>
  <c r="F6" i="1"/>
  <c r="E6" i="1"/>
  <c r="E5" i="1" s="1"/>
  <c r="G59" i="1" l="1"/>
  <c r="G60" i="1"/>
  <c r="G48" i="1"/>
  <c r="G96" i="1"/>
  <c r="G6" i="1"/>
  <c r="F5" i="1"/>
  <c r="G5" i="1" s="1"/>
  <c r="G94" i="1" l="1"/>
  <c r="G117" i="1"/>
  <c r="F116" i="1"/>
  <c r="E116" i="1"/>
  <c r="G116" i="1" s="1"/>
  <c r="G41" i="1"/>
  <c r="F110" i="1" l="1"/>
  <c r="F109" i="1" s="1"/>
  <c r="G112" i="1"/>
  <c r="F70" i="1"/>
  <c r="F69" i="1" s="1"/>
  <c r="E70" i="1"/>
  <c r="E69" i="1" s="1"/>
  <c r="G95" i="1"/>
  <c r="F129" i="1"/>
  <c r="E129" i="1" l="1"/>
  <c r="G130" i="1"/>
  <c r="F121" i="1"/>
  <c r="F120" i="1" s="1"/>
  <c r="E121" i="1"/>
  <c r="G128" i="1"/>
  <c r="G68" i="1" l="1"/>
  <c r="G67" i="1"/>
  <c r="G40" i="1"/>
  <c r="G12" i="1"/>
  <c r="E110" i="1" l="1"/>
  <c r="F100" i="1"/>
  <c r="F99" i="1" s="1"/>
  <c r="E100" i="1"/>
  <c r="F8" i="1" l="1"/>
  <c r="G127" i="1" l="1"/>
  <c r="G126" i="1"/>
  <c r="G125" i="1"/>
  <c r="G124" i="1"/>
  <c r="G123" i="1"/>
  <c r="G122" i="1"/>
  <c r="G115" i="1"/>
  <c r="F114" i="1"/>
  <c r="F113" i="1" s="1"/>
  <c r="E114" i="1"/>
  <c r="E113" i="1" s="1"/>
  <c r="G111" i="1"/>
  <c r="G108" i="1"/>
  <c r="G107" i="1"/>
  <c r="G105" i="1"/>
  <c r="G101" i="1"/>
  <c r="E99" i="1"/>
  <c r="G93" i="1"/>
  <c r="G92" i="1"/>
  <c r="G91" i="1"/>
  <c r="G90" i="1"/>
  <c r="G88" i="1"/>
  <c r="G87" i="1"/>
  <c r="G86" i="1"/>
  <c r="G85" i="1"/>
  <c r="G84" i="1"/>
  <c r="G82" i="1"/>
  <c r="G81" i="1"/>
  <c r="G80" i="1"/>
  <c r="G78" i="1"/>
  <c r="G77" i="1"/>
  <c r="G76" i="1"/>
  <c r="G75" i="1"/>
  <c r="G74" i="1"/>
  <c r="G73" i="1"/>
  <c r="G71" i="1"/>
  <c r="G47" i="1"/>
  <c r="G46" i="1"/>
  <c r="G45" i="1"/>
  <c r="F44" i="1"/>
  <c r="F43" i="1" s="1"/>
  <c r="E44" i="1"/>
  <c r="E43" i="1" s="1"/>
  <c r="G42" i="1"/>
  <c r="G39" i="1"/>
  <c r="G38" i="1"/>
  <c r="G37" i="1"/>
  <c r="G36" i="1"/>
  <c r="G35" i="1"/>
  <c r="G33" i="1"/>
  <c r="G32" i="1"/>
  <c r="G31" i="1"/>
  <c r="G30" i="1"/>
  <c r="G29" i="1"/>
  <c r="G28" i="1"/>
  <c r="G27" i="1"/>
  <c r="G26" i="1"/>
  <c r="G25" i="1"/>
  <c r="G24" i="1"/>
  <c r="F23" i="1"/>
  <c r="E23" i="1"/>
  <c r="G22" i="1"/>
  <c r="G21" i="1"/>
  <c r="G20" i="1"/>
  <c r="G19" i="1"/>
  <c r="F18" i="1"/>
  <c r="E18" i="1"/>
  <c r="G15" i="1"/>
  <c r="G13" i="1"/>
  <c r="G11" i="1"/>
  <c r="G10" i="1"/>
  <c r="E8" i="1"/>
  <c r="F17" i="1" l="1"/>
  <c r="E120" i="1"/>
  <c r="G110" i="1"/>
  <c r="E17" i="1"/>
  <c r="G9" i="1"/>
  <c r="G44" i="1"/>
  <c r="G23" i="1"/>
  <c r="E109" i="1"/>
  <c r="G109" i="1" s="1"/>
  <c r="G18" i="1"/>
  <c r="G100" i="1"/>
  <c r="G114" i="1"/>
  <c r="G121" i="1"/>
  <c r="G70" i="1"/>
  <c r="G99" i="1"/>
  <c r="G113" i="1"/>
  <c r="G69" i="1"/>
  <c r="G129" i="1" l="1"/>
  <c r="G17" i="1"/>
  <c r="G43" i="1"/>
  <c r="G8" i="1"/>
  <c r="G120" i="1" l="1"/>
  <c r="G131" i="1"/>
</calcChain>
</file>

<file path=xl/sharedStrings.xml><?xml version="1.0" encoding="utf-8"?>
<sst xmlns="http://schemas.openxmlformats.org/spreadsheetml/2006/main" count="150" uniqueCount="91">
  <si>
    <t>Dział</t>
  </si>
  <si>
    <t>Treść</t>
  </si>
  <si>
    <t>Plan</t>
  </si>
  <si>
    <t>Wykonanie</t>
  </si>
  <si>
    <t>%</t>
  </si>
  <si>
    <t>Zakup usług pozostałych</t>
  </si>
  <si>
    <t>Gospodarka mieszkaniowa</t>
  </si>
  <si>
    <t>Gospodarka gruntami i nieruchomościami</t>
  </si>
  <si>
    <t>Wynagrodzenia osobowe pracowników</t>
  </si>
  <si>
    <t>Dodatkowe wynagrodzenie roczne</t>
  </si>
  <si>
    <t>Składki na ubezpieczenie społeczne</t>
  </si>
  <si>
    <t>Kary i odszkodowania wypłacane na rzecz osób fizycznych</t>
  </si>
  <si>
    <t>Działalność usługowa</t>
  </si>
  <si>
    <t>71012</t>
  </si>
  <si>
    <t>Zadania z zakresu geodezji i kartografii</t>
  </si>
  <si>
    <t>Nadzór budowlany</t>
  </si>
  <si>
    <t>Wydatki osobowe niezaliczone do wynagrodzeń</t>
  </si>
  <si>
    <t>Wynagrodzenia osobowe członków korpusu służby cywilnej</t>
  </si>
  <si>
    <t>Wynagrodzenia bezosobowe</t>
  </si>
  <si>
    <t>Zakup materiałów i wyposażenia</t>
  </si>
  <si>
    <t>Zakup środków żywności</t>
  </si>
  <si>
    <t>Zakup usług remontowych</t>
  </si>
  <si>
    <t>Zakup usług zdrowotnych</t>
  </si>
  <si>
    <t xml:space="preserve">Opłaty z tytułu zakupu usług telekomunikacyjnych </t>
  </si>
  <si>
    <t>Opłaty za administrowanie i czynsze za budynki, lokale i pomieszczenia garażowe</t>
  </si>
  <si>
    <t>Podróże służbowe krajowe</t>
  </si>
  <si>
    <t>Różne opłaty i składki</t>
  </si>
  <si>
    <t>Odpisy na zakładowy fundusz świadczeń socjalnych</t>
  </si>
  <si>
    <t>Administracja publiczna</t>
  </si>
  <si>
    <t>Urzędy wojewódzkie</t>
  </si>
  <si>
    <t>Wynagrodzenia osobowe</t>
  </si>
  <si>
    <t>Składki na fundusz pracy</t>
  </si>
  <si>
    <t>Kwalifikacja wojskowa</t>
  </si>
  <si>
    <t>Bezpieczeństwo publiczne i ochrona przeciwpożarowa</t>
  </si>
  <si>
    <t>Komendy powiatowe państwowej straży pożarnej</t>
  </si>
  <si>
    <t>Wydatki osobowe niezaliczone do uposażeń wypłacane żołnierzom i  funkcjonariuszom</t>
  </si>
  <si>
    <t>Wynagrodzenia członków korpusu służby cywilnej</t>
  </si>
  <si>
    <t>Dodatkowe wynagrodzenia roczne</t>
  </si>
  <si>
    <t>Uposażenia żołnierzy zawodowych i nadterminowych oraz funkcjonariuszy</t>
  </si>
  <si>
    <t>Pozostałe należności  żołnierzy zawodowych i nadterminowych oraz funkcjonariuszy</t>
  </si>
  <si>
    <t>Dodatkowe uposażenia roczne dla  żołnierzy zawodowych oraz nagrody roczne dla funkcjonariuszy</t>
  </si>
  <si>
    <t>Równoważniki pieniężne i ekwiwalenty dla żołnierzy i  funkcjonariuszy</t>
  </si>
  <si>
    <t>Zakup energii</t>
  </si>
  <si>
    <t>Wymiar sprawiedliwości</t>
  </si>
  <si>
    <t>75515</t>
  </si>
  <si>
    <t>Nieodpłatna pomoc prawna</t>
  </si>
  <si>
    <t>4210</t>
  </si>
  <si>
    <t>4300</t>
  </si>
  <si>
    <t>Oświata i wychowanie</t>
  </si>
  <si>
    <t>80153</t>
  </si>
  <si>
    <t>4240</t>
  </si>
  <si>
    <t>Pomoc społeczna</t>
  </si>
  <si>
    <t>85203</t>
  </si>
  <si>
    <t>Ośrodki wsparcia</t>
  </si>
  <si>
    <t>Dotacja podmiotowa z budżetu dla jednostek niezaliczanych do sektora finansów publicznych</t>
  </si>
  <si>
    <t>Pozostałe zadania w zakresie polityki społecznej</t>
  </si>
  <si>
    <t>Zespoły do spraw orzekania o  niepełnosprawności</t>
  </si>
  <si>
    <t>Świadczenia społeczne</t>
  </si>
  <si>
    <t>Ogółem</t>
  </si>
  <si>
    <t xml:space="preserve">Składki na Fundusz Pracy orza Solidarnościowy Fundusz Wsparcia Osób Niepełnosprawnych </t>
  </si>
  <si>
    <t>Podatek od nieruchomości</t>
  </si>
  <si>
    <t>4360</t>
  </si>
  <si>
    <t>Zapewnienie uczniom prawa do bezpłatnego dostępu do podręczników, materiałów edukacyjnych lub ćwiczeniowych</t>
  </si>
  <si>
    <t>Zakup środków dydaktycznych i książek</t>
  </si>
  <si>
    <t>Tabela Nr 6</t>
  </si>
  <si>
    <t>2360</t>
  </si>
  <si>
    <t>Wpłaty na PPK finansowane przez podmiot zatrudniający</t>
  </si>
  <si>
    <t>Pozostała działalność</t>
  </si>
  <si>
    <t>Szkolenia pracowników niebędących członkami korpusu służby cywilnej</t>
  </si>
  <si>
    <t>Opłata na rzecz budżetów jednostek samorządu terytorialnego</t>
  </si>
  <si>
    <t>Szkolenia członków korpusu służby cywilnej</t>
  </si>
  <si>
    <t>Obrona narodowa</t>
  </si>
  <si>
    <t>Opłaty na rzecz budżetu państwa</t>
  </si>
  <si>
    <t>85231</t>
  </si>
  <si>
    <t>Pomoc dla cudzoziemców</t>
  </si>
  <si>
    <t>Wykonanie wydatków związanych z realizacją zadań z zakresu administracji rządowej oraz innych zadań zleconych ustawami realizowane przez powiat za 2024 r.</t>
  </si>
  <si>
    <t>010</t>
  </si>
  <si>
    <t>Rolnictwo i łowiectwo</t>
  </si>
  <si>
    <t>01005</t>
  </si>
  <si>
    <t>Prace geodezyjno-urządzeniowe na potrzeby rolnictwa</t>
  </si>
  <si>
    <t>Pozostałe odsetki</t>
  </si>
  <si>
    <t>Koszty postępowania sądowego i prokuratorskiego</t>
  </si>
  <si>
    <t>Pozostałe wydatki obronne</t>
  </si>
  <si>
    <t>Zakup usług obejmujących wykonanie ekspertyz, analiz i opinii</t>
  </si>
  <si>
    <t>Usuwanie skutków klęsk żywiołowych</t>
  </si>
  <si>
    <t>4260</t>
  </si>
  <si>
    <t>85295</t>
  </si>
  <si>
    <t>Urzędy naczelnych organów władzy państwowej, kontroli i ochrony prawa oraz sądownictwa</t>
  </si>
  <si>
    <t>Wybory do rad gmin, rad powiatów i sejmików województw, wybory wójtów, burmistrzów i prezydentów miast oraz referenda gminne, powiatowe i wojewódzkie</t>
  </si>
  <si>
    <t>Różne wydatki na rzecz osób fizycznych</t>
  </si>
  <si>
    <t>Dotacja celowa z budżetu jednostki samorządu terytorialnego, udzielone w trybie art. 221 ustawy, na finansowanie lub dofinansowanie zadań zleconych do realizacji organizacjom prowadzącym działalność pożytku publicznego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</si>
</sst>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0.0%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i/>
      <sz val="8"/>
      <name val="Arial CE"/>
      <charset val="238"/>
    </font>
    <font>
      <sz val="8"/>
      <name val="Arial CE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charset val="238"/>
    </font>
    <font>
      <u/>
      <sz val="8"/>
      <name val="Arial CE"/>
      <family val="2"/>
      <charset val="238"/>
    </font>
    <font>
      <b/>
      <u/>
      <sz val="8"/>
      <name val="Arial CE"/>
      <charset val="238"/>
    </font>
    <font>
      <b/>
      <i/>
      <sz val="8"/>
      <name val="Arial CE"/>
      <family val="2"/>
      <charset val="238"/>
    </font>
    <font>
      <b/>
      <sz val="9"/>
      <name val="Arial CE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8"/>
      <name val="Arial CE"/>
      <family val="2"/>
      <charset val="238"/>
    </font>
    <font>
      <i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Font="1"/>
    <xf numFmtId="10" fontId="0" fillId="0" borderId="0" xfId="0" applyNumberFormat="1" applyBorder="1" applyAlignment="1">
      <alignment vertical="center"/>
    </xf>
    <xf numFmtId="10" fontId="2" fillId="0" borderId="0" xfId="0" applyNumberFormat="1" applyFont="1" applyBorder="1" applyAlignment="1">
      <alignment vertical="center"/>
    </xf>
    <xf numFmtId="10" fontId="4" fillId="0" borderId="0" xfId="1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0" fontId="6" fillId="0" borderId="1" xfId="1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0" fontId="5" fillId="0" borderId="1" xfId="1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0" fontId="3" fillId="0" borderId="1" xfId="1" applyNumberFormat="1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10" fontId="6" fillId="0" borderId="1" xfId="1" applyNumberFormat="1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0" fontId="7" fillId="0" borderId="1" xfId="1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10" fontId="7" fillId="0" borderId="1" xfId="2" applyNumberFormat="1" applyFont="1" applyBorder="1" applyAlignment="1">
      <alignment vertical="center"/>
    </xf>
    <xf numFmtId="10" fontId="3" fillId="0" borderId="1" xfId="2" applyNumberFormat="1" applyFont="1" applyBorder="1" applyAlignment="1">
      <alignment vertical="center"/>
    </xf>
    <xf numFmtId="10" fontId="6" fillId="0" borderId="1" xfId="2" applyNumberFormat="1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164" fontId="3" fillId="0" borderId="1" xfId="2" applyNumberFormat="1" applyFont="1" applyBorder="1" applyAlignment="1">
      <alignment vertical="center"/>
    </xf>
    <xf numFmtId="164" fontId="6" fillId="0" borderId="1" xfId="2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0" fontId="10" fillId="0" borderId="1" xfId="1" applyNumberFormat="1" applyFont="1" applyBorder="1" applyAlignment="1">
      <alignment vertical="center"/>
    </xf>
    <xf numFmtId="49" fontId="10" fillId="0" borderId="3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3" fontId="12" fillId="0" borderId="0" xfId="1" applyFont="1" applyBorder="1" applyAlignment="1">
      <alignment vertical="center"/>
    </xf>
    <xf numFmtId="10" fontId="12" fillId="0" borderId="0" xfId="0" applyNumberFormat="1" applyFont="1" applyBorder="1" applyAlignment="1">
      <alignment vertical="center"/>
    </xf>
    <xf numFmtId="0" fontId="12" fillId="0" borderId="0" xfId="0" applyFont="1"/>
    <xf numFmtId="43" fontId="5" fillId="0" borderId="1" xfId="1" applyFont="1" applyBorder="1" applyAlignment="1">
      <alignment vertical="center"/>
    </xf>
    <xf numFmtId="43" fontId="10" fillId="0" borderId="1" xfId="1" applyFont="1" applyBorder="1" applyAlignment="1">
      <alignment vertical="center"/>
    </xf>
    <xf numFmtId="43" fontId="6" fillId="0" borderId="1" xfId="1" applyFont="1" applyBorder="1" applyAlignment="1">
      <alignment vertical="center"/>
    </xf>
    <xf numFmtId="43" fontId="3" fillId="0" borderId="1" xfId="1" applyFont="1" applyBorder="1" applyAlignment="1">
      <alignment vertical="center"/>
    </xf>
    <xf numFmtId="43" fontId="4" fillId="0" borderId="1" xfId="1" applyNumberFormat="1" applyFont="1" applyBorder="1" applyAlignment="1">
      <alignment vertical="center"/>
    </xf>
    <xf numFmtId="43" fontId="4" fillId="0" borderId="3" xfId="1" applyNumberFormat="1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43" fontId="7" fillId="0" borderId="1" xfId="1" applyFont="1" applyBorder="1" applyAlignment="1">
      <alignment vertical="center"/>
    </xf>
    <xf numFmtId="0" fontId="13" fillId="0" borderId="0" xfId="0" applyFont="1"/>
    <xf numFmtId="43" fontId="3" fillId="0" borderId="1" xfId="1" applyNumberFormat="1" applyFont="1" applyBorder="1" applyAlignment="1">
      <alignment horizontal="right" vertical="center"/>
    </xf>
    <xf numFmtId="43" fontId="4" fillId="0" borderId="1" xfId="1" applyNumberFormat="1" applyFont="1" applyBorder="1" applyAlignment="1">
      <alignment horizontal="right" vertical="center"/>
    </xf>
    <xf numFmtId="43" fontId="3" fillId="0" borderId="1" xfId="1" applyNumberFormat="1" applyFont="1" applyBorder="1" applyAlignment="1">
      <alignment vertical="center"/>
    </xf>
    <xf numFmtId="43" fontId="4" fillId="0" borderId="9" xfId="1" applyFont="1" applyBorder="1" applyAlignment="1">
      <alignment horizontal="right" vertical="center"/>
    </xf>
    <xf numFmtId="43" fontId="6" fillId="0" borderId="1" xfId="1" applyFont="1" applyBorder="1" applyAlignment="1">
      <alignment horizontal="center" vertical="center"/>
    </xf>
    <xf numFmtId="43" fontId="7" fillId="0" borderId="1" xfId="1" applyNumberFormat="1" applyFont="1" applyBorder="1" applyAlignment="1">
      <alignment horizontal="right" vertical="center"/>
    </xf>
    <xf numFmtId="49" fontId="3" fillId="0" borderId="0" xfId="1" applyNumberFormat="1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10" fontId="11" fillId="0" borderId="0" xfId="1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3" fontId="5" fillId="0" borderId="1" xfId="1" applyFont="1" applyBorder="1" applyAlignment="1">
      <alignment horizontal="right" vertical="center"/>
    </xf>
    <xf numFmtId="43" fontId="5" fillId="0" borderId="9" xfId="1" applyFont="1" applyBorder="1" applyAlignment="1">
      <alignment horizontal="right" vertical="center"/>
    </xf>
    <xf numFmtId="10" fontId="5" fillId="0" borderId="1" xfId="2" applyNumberFormat="1" applyFont="1" applyBorder="1" applyAlignment="1">
      <alignment vertical="center"/>
    </xf>
    <xf numFmtId="49" fontId="6" fillId="0" borderId="5" xfId="0" applyNumberFormat="1" applyFont="1" applyBorder="1" applyAlignment="1">
      <alignment horizontal="center" vertical="center"/>
    </xf>
    <xf numFmtId="43" fontId="10" fillId="0" borderId="1" xfId="1" applyFont="1" applyBorder="1" applyAlignment="1">
      <alignment horizontal="right" vertical="center"/>
    </xf>
    <xf numFmtId="43" fontId="10" fillId="0" borderId="9" xfId="1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43" fontId="6" fillId="0" borderId="1" xfId="1" applyFont="1" applyBorder="1" applyAlignment="1">
      <alignment horizontal="right" vertical="center"/>
    </xf>
    <xf numFmtId="43" fontId="6" fillId="0" borderId="9" xfId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43" fontId="15" fillId="0" borderId="1" xfId="1" applyFont="1" applyBorder="1" applyAlignment="1">
      <alignment horizontal="right" vertical="center"/>
    </xf>
    <xf numFmtId="43" fontId="15" fillId="0" borderId="9" xfId="1" applyFont="1" applyBorder="1" applyAlignment="1">
      <alignment horizontal="right" vertical="center"/>
    </xf>
    <xf numFmtId="10" fontId="4" fillId="0" borderId="1" xfId="2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"/>
  <sheetViews>
    <sheetView tabSelected="1" topLeftCell="A112" workbookViewId="0">
      <selection activeCell="F105" sqref="F105"/>
    </sheetView>
  </sheetViews>
  <sheetFormatPr defaultRowHeight="15" x14ac:dyDescent="0.25"/>
  <cols>
    <col min="1" max="1" width="5.28515625" customWidth="1"/>
    <col min="2" max="2" width="6" customWidth="1"/>
    <col min="3" max="3" width="6.28515625" style="1" customWidth="1"/>
    <col min="4" max="4" width="32.7109375" customWidth="1"/>
    <col min="5" max="6" width="13.7109375" style="54" bestFit="1" customWidth="1"/>
    <col min="7" max="7" width="9.28515625" bestFit="1" customWidth="1"/>
    <col min="8" max="8" width="0.85546875" customWidth="1"/>
  </cols>
  <sheetData>
    <row r="1" spans="1:7" x14ac:dyDescent="0.25">
      <c r="A1" s="2"/>
      <c r="B1" s="2"/>
      <c r="C1" s="3"/>
      <c r="D1" s="2"/>
      <c r="E1" s="52"/>
      <c r="F1" s="71" t="s">
        <v>64</v>
      </c>
      <c r="G1" s="4"/>
    </row>
    <row r="2" spans="1:7" ht="18" customHeight="1" x14ac:dyDescent="0.25">
      <c r="A2" s="2"/>
      <c r="B2" s="2"/>
      <c r="C2" s="2"/>
      <c r="D2" s="2"/>
      <c r="E2" s="52"/>
      <c r="F2" s="53"/>
      <c r="G2" s="2"/>
    </row>
    <row r="3" spans="1:7" ht="30.75" customHeight="1" x14ac:dyDescent="0.25">
      <c r="A3" s="81" t="s">
        <v>75</v>
      </c>
      <c r="B3" s="81"/>
      <c r="C3" s="81"/>
      <c r="D3" s="81"/>
      <c r="E3" s="81"/>
      <c r="F3" s="81"/>
      <c r="G3" s="81"/>
    </row>
    <row r="4" spans="1:7" ht="20.25" customHeight="1" x14ac:dyDescent="0.25">
      <c r="A4" s="5" t="s">
        <v>0</v>
      </c>
      <c r="B4" s="6"/>
      <c r="C4" s="7"/>
      <c r="D4" s="5" t="s">
        <v>1</v>
      </c>
      <c r="E4" s="69" t="s">
        <v>2</v>
      </c>
      <c r="F4" s="69" t="s">
        <v>3</v>
      </c>
      <c r="G4" s="8" t="s">
        <v>4</v>
      </c>
    </row>
    <row r="5" spans="1:7" ht="19.5" customHeight="1" x14ac:dyDescent="0.25">
      <c r="A5" s="82" t="s">
        <v>76</v>
      </c>
      <c r="B5" s="83"/>
      <c r="C5" s="7"/>
      <c r="D5" s="72" t="s">
        <v>77</v>
      </c>
      <c r="E5" s="84">
        <f>SUM(E6)</f>
        <v>30750</v>
      </c>
      <c r="F5" s="85">
        <f>SUM(F6)</f>
        <v>30750</v>
      </c>
      <c r="G5" s="86">
        <f t="shared" ref="G5:G7" si="0">F5/E5</f>
        <v>1</v>
      </c>
    </row>
    <row r="6" spans="1:7" ht="24" customHeight="1" x14ac:dyDescent="0.25">
      <c r="A6" s="87"/>
      <c r="B6" s="18" t="s">
        <v>78</v>
      </c>
      <c r="C6" s="14"/>
      <c r="D6" s="77" t="s">
        <v>79</v>
      </c>
      <c r="E6" s="88">
        <f>SUM(E7:E7)</f>
        <v>30750</v>
      </c>
      <c r="F6" s="89">
        <f>SUM(F7:F7)</f>
        <v>30750</v>
      </c>
      <c r="G6" s="36">
        <f t="shared" si="0"/>
        <v>1</v>
      </c>
    </row>
    <row r="7" spans="1:7" ht="18" customHeight="1" x14ac:dyDescent="0.25">
      <c r="A7" s="24"/>
      <c r="B7" s="90"/>
      <c r="C7" s="5">
        <v>4300</v>
      </c>
      <c r="D7" s="74" t="s">
        <v>5</v>
      </c>
      <c r="E7" s="91">
        <v>30750</v>
      </c>
      <c r="F7" s="92">
        <v>30750</v>
      </c>
      <c r="G7" s="37">
        <f t="shared" si="0"/>
        <v>1</v>
      </c>
    </row>
    <row r="8" spans="1:7" ht="19.5" customHeight="1" x14ac:dyDescent="0.25">
      <c r="A8" s="9">
        <v>700</v>
      </c>
      <c r="B8" s="10"/>
      <c r="C8" s="10"/>
      <c r="D8" s="72" t="s">
        <v>6</v>
      </c>
      <c r="E8" s="55">
        <f>SUM(E9)</f>
        <v>261273</v>
      </c>
      <c r="F8" s="55">
        <f>SUM(F9)</f>
        <v>261230.21</v>
      </c>
      <c r="G8" s="11">
        <f t="shared" ref="G8:G79" si="1">F8/E8</f>
        <v>0.99983622494478952</v>
      </c>
    </row>
    <row r="9" spans="1:7" ht="23.25" customHeight="1" x14ac:dyDescent="0.25">
      <c r="A9" s="12"/>
      <c r="B9" s="45">
        <v>70005</v>
      </c>
      <c r="C9" s="46"/>
      <c r="D9" s="73" t="s">
        <v>7</v>
      </c>
      <c r="E9" s="56">
        <f>SUM(E10:E16)</f>
        <v>261273</v>
      </c>
      <c r="F9" s="56">
        <f>SUM(F10:F16)</f>
        <v>261230.21</v>
      </c>
      <c r="G9" s="47">
        <f t="shared" si="1"/>
        <v>0.99983622494478952</v>
      </c>
    </row>
    <row r="10" spans="1:7" ht="18" customHeight="1" x14ac:dyDescent="0.25">
      <c r="A10" s="12"/>
      <c r="B10" s="16"/>
      <c r="C10" s="5">
        <v>4010</v>
      </c>
      <c r="D10" s="74" t="s">
        <v>8</v>
      </c>
      <c r="E10" s="57">
        <v>40393.660000000003</v>
      </c>
      <c r="F10" s="57">
        <v>40393.660000000003</v>
      </c>
      <c r="G10" s="17">
        <f t="shared" si="1"/>
        <v>1</v>
      </c>
    </row>
    <row r="11" spans="1:7" ht="18" customHeight="1" x14ac:dyDescent="0.25">
      <c r="A11" s="12"/>
      <c r="B11" s="16"/>
      <c r="C11" s="5">
        <v>4110</v>
      </c>
      <c r="D11" s="74" t="s">
        <v>10</v>
      </c>
      <c r="E11" s="57">
        <v>6852.34</v>
      </c>
      <c r="F11" s="57">
        <v>6852.34</v>
      </c>
      <c r="G11" s="17">
        <f t="shared" si="1"/>
        <v>1</v>
      </c>
    </row>
    <row r="12" spans="1:7" ht="33.75" x14ac:dyDescent="0.25">
      <c r="A12" s="12"/>
      <c r="B12" s="16"/>
      <c r="C12" s="5">
        <v>4120</v>
      </c>
      <c r="D12" s="74" t="s">
        <v>59</v>
      </c>
      <c r="E12" s="57">
        <v>988</v>
      </c>
      <c r="F12" s="57">
        <v>988</v>
      </c>
      <c r="G12" s="17">
        <f t="shared" si="1"/>
        <v>1</v>
      </c>
    </row>
    <row r="13" spans="1:7" ht="18" customHeight="1" x14ac:dyDescent="0.25">
      <c r="A13" s="12"/>
      <c r="B13" s="16"/>
      <c r="C13" s="5">
        <v>4300</v>
      </c>
      <c r="D13" s="74" t="s">
        <v>5</v>
      </c>
      <c r="E13" s="57">
        <v>158266</v>
      </c>
      <c r="F13" s="57">
        <v>158223.65</v>
      </c>
      <c r="G13" s="17">
        <f t="shared" si="1"/>
        <v>0.999732412520693</v>
      </c>
    </row>
    <row r="14" spans="1:7" ht="18" customHeight="1" x14ac:dyDescent="0.25">
      <c r="A14" s="12"/>
      <c r="B14" s="16"/>
      <c r="C14" s="5">
        <v>4580</v>
      </c>
      <c r="D14" s="74" t="s">
        <v>80</v>
      </c>
      <c r="E14" s="57">
        <v>12</v>
      </c>
      <c r="F14" s="57">
        <v>11.56</v>
      </c>
      <c r="G14" s="17">
        <f t="shared" si="1"/>
        <v>0.96333333333333337</v>
      </c>
    </row>
    <row r="15" spans="1:7" ht="22.5" x14ac:dyDescent="0.25">
      <c r="A15" s="12"/>
      <c r="B15" s="16"/>
      <c r="C15" s="5">
        <v>4590</v>
      </c>
      <c r="D15" s="74" t="s">
        <v>11</v>
      </c>
      <c r="E15" s="57">
        <v>52886</v>
      </c>
      <c r="F15" s="57">
        <v>52886</v>
      </c>
      <c r="G15" s="17">
        <f t="shared" si="1"/>
        <v>1</v>
      </c>
    </row>
    <row r="16" spans="1:7" ht="22.5" x14ac:dyDescent="0.25">
      <c r="A16" s="12"/>
      <c r="B16" s="16"/>
      <c r="C16" s="5">
        <v>4610</v>
      </c>
      <c r="D16" s="74" t="s">
        <v>81</v>
      </c>
      <c r="E16" s="57">
        <v>1875</v>
      </c>
      <c r="F16" s="57">
        <v>1875</v>
      </c>
      <c r="G16" s="17">
        <f t="shared" si="1"/>
        <v>1</v>
      </c>
    </row>
    <row r="17" spans="1:7" ht="19.5" customHeight="1" x14ac:dyDescent="0.25">
      <c r="A17" s="9">
        <v>710</v>
      </c>
      <c r="B17" s="10"/>
      <c r="C17" s="10"/>
      <c r="D17" s="72" t="s">
        <v>12</v>
      </c>
      <c r="E17" s="55">
        <f>SUM(E18+E23)</f>
        <v>1017971.1799999999</v>
      </c>
      <c r="F17" s="55">
        <f>SUM(F18+F23)</f>
        <v>1017969.5899999999</v>
      </c>
      <c r="G17" s="11">
        <f t="shared" si="1"/>
        <v>0.99999843806972999</v>
      </c>
    </row>
    <row r="18" spans="1:7" ht="24" customHeight="1" x14ac:dyDescent="0.25">
      <c r="A18" s="12"/>
      <c r="B18" s="48" t="s">
        <v>13</v>
      </c>
      <c r="C18" s="49"/>
      <c r="D18" s="73" t="s">
        <v>14</v>
      </c>
      <c r="E18" s="56">
        <f>SUM(E19:E22)</f>
        <v>260045.18</v>
      </c>
      <c r="F18" s="56">
        <f>SUM(F19:F22)</f>
        <v>260045.18</v>
      </c>
      <c r="G18" s="47">
        <f t="shared" si="1"/>
        <v>1</v>
      </c>
    </row>
    <row r="19" spans="1:7" ht="18" customHeight="1" x14ac:dyDescent="0.25">
      <c r="A19" s="12"/>
      <c r="B19" s="12"/>
      <c r="C19" s="5">
        <v>4010</v>
      </c>
      <c r="D19" s="74" t="s">
        <v>8</v>
      </c>
      <c r="E19" s="57">
        <v>127233.57</v>
      </c>
      <c r="F19" s="57">
        <v>127233.57</v>
      </c>
      <c r="G19" s="17">
        <f t="shared" si="1"/>
        <v>1</v>
      </c>
    </row>
    <row r="20" spans="1:7" ht="18" customHeight="1" x14ac:dyDescent="0.25">
      <c r="A20" s="12"/>
      <c r="B20" s="12"/>
      <c r="C20" s="5">
        <v>4110</v>
      </c>
      <c r="D20" s="74" t="s">
        <v>10</v>
      </c>
      <c r="E20" s="57">
        <v>21586.240000000002</v>
      </c>
      <c r="F20" s="57">
        <v>21586.240000000002</v>
      </c>
      <c r="G20" s="17">
        <f t="shared" si="1"/>
        <v>1</v>
      </c>
    </row>
    <row r="21" spans="1:7" ht="33.75" x14ac:dyDescent="0.25">
      <c r="A21" s="12"/>
      <c r="B21" s="12"/>
      <c r="C21" s="5">
        <v>4120</v>
      </c>
      <c r="D21" s="74" t="s">
        <v>59</v>
      </c>
      <c r="E21" s="57">
        <v>1225.3699999999999</v>
      </c>
      <c r="F21" s="57">
        <v>1225.3699999999999</v>
      </c>
      <c r="G21" s="17">
        <f t="shared" si="1"/>
        <v>1</v>
      </c>
    </row>
    <row r="22" spans="1:7" ht="18" customHeight="1" x14ac:dyDescent="0.25">
      <c r="A22" s="12"/>
      <c r="B22" s="12"/>
      <c r="C22" s="5">
        <v>4300</v>
      </c>
      <c r="D22" s="74" t="s">
        <v>5</v>
      </c>
      <c r="E22" s="57">
        <v>110000</v>
      </c>
      <c r="F22" s="57">
        <v>110000</v>
      </c>
      <c r="G22" s="17">
        <f t="shared" si="1"/>
        <v>1</v>
      </c>
    </row>
    <row r="23" spans="1:7" ht="19.5" customHeight="1" x14ac:dyDescent="0.25">
      <c r="A23" s="12"/>
      <c r="B23" s="13">
        <v>71015</v>
      </c>
      <c r="C23" s="14"/>
      <c r="D23" s="75" t="s">
        <v>15</v>
      </c>
      <c r="E23" s="58">
        <f>SUM(E24:E42)</f>
        <v>757926</v>
      </c>
      <c r="F23" s="67">
        <f>SUM(F24:F42)</f>
        <v>757924.40999999992</v>
      </c>
      <c r="G23" s="15">
        <f t="shared" si="1"/>
        <v>0.99999790216986872</v>
      </c>
    </row>
    <row r="24" spans="1:7" ht="22.5" x14ac:dyDescent="0.25">
      <c r="A24" s="12"/>
      <c r="B24" s="20"/>
      <c r="C24" s="6">
        <v>3020</v>
      </c>
      <c r="D24" s="74" t="s">
        <v>16</v>
      </c>
      <c r="E24" s="59">
        <v>7281.21</v>
      </c>
      <c r="F24" s="61">
        <v>7280.24</v>
      </c>
      <c r="G24" s="17">
        <f t="shared" si="1"/>
        <v>0.99986678038402954</v>
      </c>
    </row>
    <row r="25" spans="1:7" ht="18" customHeight="1" x14ac:dyDescent="0.25">
      <c r="A25" s="12"/>
      <c r="B25" s="20"/>
      <c r="C25" s="6">
        <v>4010</v>
      </c>
      <c r="D25" s="74" t="s">
        <v>8</v>
      </c>
      <c r="E25" s="59">
        <v>156232</v>
      </c>
      <c r="F25" s="61">
        <v>156232</v>
      </c>
      <c r="G25" s="17">
        <f>F25/E25</f>
        <v>1</v>
      </c>
    </row>
    <row r="26" spans="1:7" ht="22.5" x14ac:dyDescent="0.25">
      <c r="A26" s="12"/>
      <c r="B26" s="20"/>
      <c r="C26" s="6">
        <v>4020</v>
      </c>
      <c r="D26" s="74" t="s">
        <v>17</v>
      </c>
      <c r="E26" s="59">
        <v>322663.58</v>
      </c>
      <c r="F26" s="61">
        <v>322663.58</v>
      </c>
      <c r="G26" s="17">
        <f t="shared" si="1"/>
        <v>1</v>
      </c>
    </row>
    <row r="27" spans="1:7" ht="18" customHeight="1" x14ac:dyDescent="0.25">
      <c r="A27" s="12"/>
      <c r="B27" s="20"/>
      <c r="C27" s="6">
        <v>4040</v>
      </c>
      <c r="D27" s="74" t="s">
        <v>9</v>
      </c>
      <c r="E27" s="59">
        <v>28048.560000000001</v>
      </c>
      <c r="F27" s="61">
        <v>28048.560000000001</v>
      </c>
      <c r="G27" s="17">
        <f t="shared" si="1"/>
        <v>1</v>
      </c>
    </row>
    <row r="28" spans="1:7" ht="18" customHeight="1" x14ac:dyDescent="0.25">
      <c r="A28" s="12"/>
      <c r="B28" s="20"/>
      <c r="C28" s="6">
        <v>4110</v>
      </c>
      <c r="D28" s="74" t="s">
        <v>10</v>
      </c>
      <c r="E28" s="59">
        <v>89166.61</v>
      </c>
      <c r="F28" s="61">
        <v>89166.61</v>
      </c>
      <c r="G28" s="17">
        <f t="shared" si="1"/>
        <v>1</v>
      </c>
    </row>
    <row r="29" spans="1:7" ht="33.75" x14ac:dyDescent="0.25">
      <c r="A29" s="12"/>
      <c r="B29" s="20"/>
      <c r="C29" s="6">
        <v>4120</v>
      </c>
      <c r="D29" s="74" t="s">
        <v>59</v>
      </c>
      <c r="E29" s="59">
        <v>6875.23</v>
      </c>
      <c r="F29" s="61">
        <v>6875.23</v>
      </c>
      <c r="G29" s="17">
        <f t="shared" si="1"/>
        <v>1</v>
      </c>
    </row>
    <row r="30" spans="1:7" ht="18" customHeight="1" x14ac:dyDescent="0.25">
      <c r="A30" s="12"/>
      <c r="B30" s="20"/>
      <c r="C30" s="21">
        <v>4170</v>
      </c>
      <c r="D30" s="74" t="s">
        <v>18</v>
      </c>
      <c r="E30" s="60">
        <v>9000</v>
      </c>
      <c r="F30" s="61">
        <v>9000</v>
      </c>
      <c r="G30" s="17">
        <f t="shared" si="1"/>
        <v>1</v>
      </c>
    </row>
    <row r="31" spans="1:7" ht="18" customHeight="1" x14ac:dyDescent="0.25">
      <c r="A31" s="12"/>
      <c r="B31" s="20"/>
      <c r="C31" s="22">
        <v>4210</v>
      </c>
      <c r="D31" s="74" t="s">
        <v>19</v>
      </c>
      <c r="E31" s="60">
        <v>51858.9</v>
      </c>
      <c r="F31" s="61">
        <v>51858.28</v>
      </c>
      <c r="G31" s="17">
        <f t="shared" si="1"/>
        <v>0.99998804448223921</v>
      </c>
    </row>
    <row r="32" spans="1:7" ht="18" customHeight="1" x14ac:dyDescent="0.25">
      <c r="A32" s="12"/>
      <c r="B32" s="20"/>
      <c r="C32" s="22">
        <v>4220</v>
      </c>
      <c r="D32" s="74" t="s">
        <v>20</v>
      </c>
      <c r="E32" s="60">
        <v>1093.5999999999999</v>
      </c>
      <c r="F32" s="61">
        <v>1093.5999999999999</v>
      </c>
      <c r="G32" s="17">
        <f t="shared" si="1"/>
        <v>1</v>
      </c>
    </row>
    <row r="33" spans="1:7" ht="18" customHeight="1" x14ac:dyDescent="0.25">
      <c r="A33" s="12"/>
      <c r="B33" s="20"/>
      <c r="C33" s="22">
        <v>4270</v>
      </c>
      <c r="D33" s="76" t="s">
        <v>21</v>
      </c>
      <c r="E33" s="60">
        <v>639.6</v>
      </c>
      <c r="F33" s="61">
        <v>639.6</v>
      </c>
      <c r="G33" s="17">
        <f t="shared" si="1"/>
        <v>1</v>
      </c>
    </row>
    <row r="34" spans="1:7" ht="18" customHeight="1" x14ac:dyDescent="0.25">
      <c r="A34" s="12"/>
      <c r="B34" s="20"/>
      <c r="C34" s="22">
        <v>4280</v>
      </c>
      <c r="D34" s="76" t="s">
        <v>22</v>
      </c>
      <c r="E34" s="60">
        <v>804</v>
      </c>
      <c r="F34" s="61">
        <v>804</v>
      </c>
      <c r="G34" s="17">
        <f t="shared" si="1"/>
        <v>1</v>
      </c>
    </row>
    <row r="35" spans="1:7" ht="18" customHeight="1" x14ac:dyDescent="0.25">
      <c r="A35" s="24"/>
      <c r="B35" s="23"/>
      <c r="C35" s="5">
        <v>4300</v>
      </c>
      <c r="D35" s="74" t="s">
        <v>5</v>
      </c>
      <c r="E35" s="59">
        <v>34972.720000000001</v>
      </c>
      <c r="F35" s="61">
        <v>34972.720000000001</v>
      </c>
      <c r="G35" s="17">
        <f t="shared" si="1"/>
        <v>1</v>
      </c>
    </row>
    <row r="36" spans="1:7" ht="22.5" x14ac:dyDescent="0.25">
      <c r="A36" s="22"/>
      <c r="B36" s="21"/>
      <c r="C36" s="5">
        <v>4360</v>
      </c>
      <c r="D36" s="74" t="s">
        <v>23</v>
      </c>
      <c r="E36" s="59">
        <v>1499.88</v>
      </c>
      <c r="F36" s="61">
        <v>1499.88</v>
      </c>
      <c r="G36" s="17">
        <f t="shared" si="1"/>
        <v>1</v>
      </c>
    </row>
    <row r="37" spans="1:7" ht="22.5" x14ac:dyDescent="0.25">
      <c r="A37" s="12"/>
      <c r="B37" s="20"/>
      <c r="C37" s="6">
        <v>4400</v>
      </c>
      <c r="D37" s="74" t="s">
        <v>24</v>
      </c>
      <c r="E37" s="59">
        <v>24000</v>
      </c>
      <c r="F37" s="61">
        <v>24000</v>
      </c>
      <c r="G37" s="17">
        <f t="shared" si="1"/>
        <v>1</v>
      </c>
    </row>
    <row r="38" spans="1:7" ht="18" customHeight="1" x14ac:dyDescent="0.25">
      <c r="A38" s="12"/>
      <c r="B38" s="20"/>
      <c r="C38" s="5">
        <v>4430</v>
      </c>
      <c r="D38" s="74" t="s">
        <v>26</v>
      </c>
      <c r="E38" s="59">
        <v>2848.11</v>
      </c>
      <c r="F38" s="61">
        <v>2848.11</v>
      </c>
      <c r="G38" s="17">
        <f t="shared" si="1"/>
        <v>1</v>
      </c>
    </row>
    <row r="39" spans="1:7" ht="22.5" x14ac:dyDescent="0.25">
      <c r="A39" s="12"/>
      <c r="B39" s="20"/>
      <c r="C39" s="6">
        <v>4440</v>
      </c>
      <c r="D39" s="74" t="s">
        <v>27</v>
      </c>
      <c r="E39" s="59">
        <v>11659</v>
      </c>
      <c r="F39" s="61">
        <v>11659</v>
      </c>
      <c r="G39" s="17">
        <f t="shared" si="1"/>
        <v>1</v>
      </c>
    </row>
    <row r="40" spans="1:7" ht="22.5" x14ac:dyDescent="0.25">
      <c r="A40" s="12"/>
      <c r="B40" s="20"/>
      <c r="C40" s="6">
        <v>4520</v>
      </c>
      <c r="D40" s="74" t="s">
        <v>69</v>
      </c>
      <c r="E40" s="59">
        <v>70</v>
      </c>
      <c r="F40" s="61">
        <v>70</v>
      </c>
      <c r="G40" s="17">
        <f t="shared" si="1"/>
        <v>1</v>
      </c>
    </row>
    <row r="41" spans="1:7" ht="18" customHeight="1" x14ac:dyDescent="0.25">
      <c r="A41" s="12"/>
      <c r="B41" s="20"/>
      <c r="C41" s="6">
        <v>4550</v>
      </c>
      <c r="D41" s="74" t="s">
        <v>70</v>
      </c>
      <c r="E41" s="59">
        <v>395</v>
      </c>
      <c r="F41" s="61">
        <v>395</v>
      </c>
      <c r="G41" s="17">
        <f t="shared" si="1"/>
        <v>1</v>
      </c>
    </row>
    <row r="42" spans="1:7" ht="22.5" x14ac:dyDescent="0.25">
      <c r="A42" s="24"/>
      <c r="B42" s="23"/>
      <c r="C42" s="6">
        <v>4700</v>
      </c>
      <c r="D42" s="74" t="s">
        <v>68</v>
      </c>
      <c r="E42" s="59">
        <v>8818</v>
      </c>
      <c r="F42" s="61">
        <v>8818</v>
      </c>
      <c r="G42" s="17">
        <f t="shared" si="1"/>
        <v>1</v>
      </c>
    </row>
    <row r="43" spans="1:7" ht="20.25" customHeight="1" x14ac:dyDescent="0.25">
      <c r="A43" s="9">
        <v>750</v>
      </c>
      <c r="B43" s="10"/>
      <c r="C43" s="7"/>
      <c r="D43" s="72" t="s">
        <v>28</v>
      </c>
      <c r="E43" s="55">
        <f>SUM(E44)</f>
        <v>57884</v>
      </c>
      <c r="F43" s="55">
        <f>SUM(F44)</f>
        <v>57884</v>
      </c>
      <c r="G43" s="11">
        <f t="shared" si="1"/>
        <v>1</v>
      </c>
    </row>
    <row r="44" spans="1:7" ht="18" customHeight="1" x14ac:dyDescent="0.25">
      <c r="A44" s="12"/>
      <c r="B44" s="13">
        <v>75011</v>
      </c>
      <c r="C44" s="14"/>
      <c r="D44" s="77" t="s">
        <v>29</v>
      </c>
      <c r="E44" s="58">
        <f>SUM(E45:E47)</f>
        <v>57884</v>
      </c>
      <c r="F44" s="58">
        <f>SUM(F45:F47)</f>
        <v>57884</v>
      </c>
      <c r="G44" s="15">
        <f t="shared" si="1"/>
        <v>1</v>
      </c>
    </row>
    <row r="45" spans="1:7" ht="18" customHeight="1" x14ac:dyDescent="0.25">
      <c r="A45" s="12"/>
      <c r="B45" s="12"/>
      <c r="C45" s="41">
        <v>4010</v>
      </c>
      <c r="D45" s="74" t="s">
        <v>30</v>
      </c>
      <c r="E45" s="61">
        <v>48488</v>
      </c>
      <c r="F45" s="61">
        <v>48488</v>
      </c>
      <c r="G45" s="17">
        <f t="shared" si="1"/>
        <v>1</v>
      </c>
    </row>
    <row r="46" spans="1:7" ht="18" customHeight="1" x14ac:dyDescent="0.25">
      <c r="A46" s="12"/>
      <c r="B46" s="12"/>
      <c r="C46" s="41">
        <v>4110</v>
      </c>
      <c r="D46" s="74" t="s">
        <v>10</v>
      </c>
      <c r="E46" s="61">
        <v>8209</v>
      </c>
      <c r="F46" s="61">
        <v>8209</v>
      </c>
      <c r="G46" s="17">
        <f t="shared" si="1"/>
        <v>1</v>
      </c>
    </row>
    <row r="47" spans="1:7" ht="18" customHeight="1" x14ac:dyDescent="0.25">
      <c r="A47" s="12"/>
      <c r="B47" s="24"/>
      <c r="C47" s="41">
        <v>4120</v>
      </c>
      <c r="D47" s="74" t="s">
        <v>31</v>
      </c>
      <c r="E47" s="61">
        <v>1187</v>
      </c>
      <c r="F47" s="61">
        <v>1187</v>
      </c>
      <c r="G47" s="17">
        <f t="shared" si="1"/>
        <v>1</v>
      </c>
    </row>
    <row r="48" spans="1:7" ht="33.75" x14ac:dyDescent="0.25">
      <c r="A48" s="9">
        <v>751</v>
      </c>
      <c r="B48" s="83"/>
      <c r="C48" s="7"/>
      <c r="D48" s="72" t="s">
        <v>87</v>
      </c>
      <c r="E48" s="84">
        <f>SUM(E49)</f>
        <v>106770</v>
      </c>
      <c r="F48" s="84">
        <f>SUM(F49)</f>
        <v>105750.79000000001</v>
      </c>
      <c r="G48" s="86">
        <f t="shared" si="1"/>
        <v>0.99045415378851742</v>
      </c>
    </row>
    <row r="49" spans="1:7" ht="52.5" x14ac:dyDescent="0.25">
      <c r="A49" s="12"/>
      <c r="B49" s="13">
        <v>75109</v>
      </c>
      <c r="C49" s="14"/>
      <c r="D49" s="77" t="s">
        <v>88</v>
      </c>
      <c r="E49" s="88">
        <f>SUM(E50:E58)</f>
        <v>106770</v>
      </c>
      <c r="F49" s="88">
        <f>SUM(F50:F58)</f>
        <v>105750.79000000001</v>
      </c>
      <c r="G49" s="36">
        <f t="shared" si="1"/>
        <v>0.99045415378851742</v>
      </c>
    </row>
    <row r="50" spans="1:7" ht="18" customHeight="1" x14ac:dyDescent="0.25">
      <c r="A50" s="12"/>
      <c r="B50" s="16"/>
      <c r="C50" s="41">
        <v>3030</v>
      </c>
      <c r="D50" s="74" t="s">
        <v>89</v>
      </c>
      <c r="E50" s="91">
        <v>15900</v>
      </c>
      <c r="F50" s="92">
        <v>15900</v>
      </c>
      <c r="G50" s="37">
        <f t="shared" si="1"/>
        <v>1</v>
      </c>
    </row>
    <row r="51" spans="1:7" ht="18" customHeight="1" x14ac:dyDescent="0.25">
      <c r="A51" s="12"/>
      <c r="B51" s="20"/>
      <c r="C51" s="6">
        <v>4110</v>
      </c>
      <c r="D51" s="74" t="s">
        <v>10</v>
      </c>
      <c r="E51" s="59">
        <v>3437.1</v>
      </c>
      <c r="F51" s="61">
        <v>3402.93</v>
      </c>
      <c r="G51" s="17">
        <f t="shared" ref="G51:G58" si="2">F51/E51</f>
        <v>0.99005847953216375</v>
      </c>
    </row>
    <row r="52" spans="1:7" ht="33.75" x14ac:dyDescent="0.25">
      <c r="A52" s="12"/>
      <c r="B52" s="20"/>
      <c r="C52" s="6">
        <v>4120</v>
      </c>
      <c r="D52" s="74" t="s">
        <v>59</v>
      </c>
      <c r="E52" s="59">
        <v>418.95</v>
      </c>
      <c r="F52" s="61">
        <v>418.95</v>
      </c>
      <c r="G52" s="17">
        <f t="shared" si="2"/>
        <v>1</v>
      </c>
    </row>
    <row r="53" spans="1:7" ht="18" customHeight="1" x14ac:dyDescent="0.25">
      <c r="A53" s="12"/>
      <c r="B53" s="20"/>
      <c r="C53" s="21">
        <v>4170</v>
      </c>
      <c r="D53" s="74" t="s">
        <v>18</v>
      </c>
      <c r="E53" s="60">
        <v>20100</v>
      </c>
      <c r="F53" s="61">
        <v>20100</v>
      </c>
      <c r="G53" s="17">
        <f t="shared" si="2"/>
        <v>1</v>
      </c>
    </row>
    <row r="54" spans="1:7" ht="18" customHeight="1" x14ac:dyDescent="0.25">
      <c r="A54" s="12"/>
      <c r="B54" s="20"/>
      <c r="C54" s="22">
        <v>4210</v>
      </c>
      <c r="D54" s="74" t="s">
        <v>19</v>
      </c>
      <c r="E54" s="60">
        <v>1147.01</v>
      </c>
      <c r="F54" s="61">
        <v>1147.01</v>
      </c>
      <c r="G54" s="17">
        <f t="shared" si="2"/>
        <v>1</v>
      </c>
    </row>
    <row r="55" spans="1:7" ht="18" customHeight="1" x14ac:dyDescent="0.25">
      <c r="A55" s="12"/>
      <c r="B55" s="20"/>
      <c r="C55" s="22">
        <v>4220</v>
      </c>
      <c r="D55" s="74" t="s">
        <v>20</v>
      </c>
      <c r="E55" s="60">
        <v>355.6</v>
      </c>
      <c r="F55" s="61">
        <v>355.6</v>
      </c>
      <c r="G55" s="17">
        <f t="shared" si="2"/>
        <v>1</v>
      </c>
    </row>
    <row r="56" spans="1:7" ht="18" customHeight="1" x14ac:dyDescent="0.25">
      <c r="A56" s="12"/>
      <c r="B56" s="20"/>
      <c r="C56" s="22">
        <v>4300</v>
      </c>
      <c r="D56" s="76" t="s">
        <v>5</v>
      </c>
      <c r="E56" s="60">
        <v>65222.239999999998</v>
      </c>
      <c r="F56" s="61">
        <v>64237.2</v>
      </c>
      <c r="G56" s="17">
        <f t="shared" si="2"/>
        <v>0.9848971761779417</v>
      </c>
    </row>
    <row r="57" spans="1:7" ht="18" customHeight="1" x14ac:dyDescent="0.25">
      <c r="A57" s="12"/>
      <c r="B57" s="20"/>
      <c r="C57" s="22">
        <v>4410</v>
      </c>
      <c r="D57" s="76" t="s">
        <v>25</v>
      </c>
      <c r="E57" s="60">
        <v>130.6</v>
      </c>
      <c r="F57" s="61">
        <v>130.6</v>
      </c>
      <c r="G57" s="17">
        <f t="shared" si="2"/>
        <v>1</v>
      </c>
    </row>
    <row r="58" spans="1:7" ht="23.25" customHeight="1" x14ac:dyDescent="0.25">
      <c r="A58" s="12"/>
      <c r="B58" s="20"/>
      <c r="C58" s="22">
        <v>4710</v>
      </c>
      <c r="D58" s="76" t="s">
        <v>66</v>
      </c>
      <c r="E58" s="60">
        <v>58.5</v>
      </c>
      <c r="F58" s="61">
        <v>58.5</v>
      </c>
      <c r="G58" s="17">
        <f t="shared" si="2"/>
        <v>1</v>
      </c>
    </row>
    <row r="59" spans="1:7" s="64" customFormat="1" ht="21" customHeight="1" x14ac:dyDescent="0.25">
      <c r="A59" s="9">
        <v>752</v>
      </c>
      <c r="B59" s="10"/>
      <c r="C59" s="7"/>
      <c r="D59" s="72" t="s">
        <v>71</v>
      </c>
      <c r="E59" s="63">
        <f>SUM(E60+E63)</f>
        <v>36846</v>
      </c>
      <c r="F59" s="63">
        <f>SUM(F60+F63)</f>
        <v>36845.46</v>
      </c>
      <c r="G59" s="17">
        <f t="shared" si="1"/>
        <v>0.99998534440644848</v>
      </c>
    </row>
    <row r="60" spans="1:7" ht="20.25" customHeight="1" x14ac:dyDescent="0.25">
      <c r="A60" s="12"/>
      <c r="B60" s="13">
        <v>75212</v>
      </c>
      <c r="C60" s="14"/>
      <c r="D60" s="77" t="s">
        <v>82</v>
      </c>
      <c r="E60" s="88">
        <f>SUM(E61+E62)</f>
        <v>8000</v>
      </c>
      <c r="F60" s="88">
        <f>SUM(F61+F62)</f>
        <v>8000</v>
      </c>
      <c r="G60" s="36">
        <f t="shared" si="1"/>
        <v>1</v>
      </c>
    </row>
    <row r="61" spans="1:7" ht="18" customHeight="1" x14ac:dyDescent="0.25">
      <c r="A61" s="12"/>
      <c r="B61" s="16"/>
      <c r="C61" s="41">
        <v>4210</v>
      </c>
      <c r="D61" s="74" t="s">
        <v>19</v>
      </c>
      <c r="E61" s="91">
        <v>4100</v>
      </c>
      <c r="F61" s="92">
        <v>4100</v>
      </c>
      <c r="G61" s="37">
        <f t="shared" si="1"/>
        <v>1</v>
      </c>
    </row>
    <row r="62" spans="1:7" ht="18" customHeight="1" x14ac:dyDescent="0.25">
      <c r="A62" s="12"/>
      <c r="B62" s="16"/>
      <c r="C62" s="22">
        <v>4300</v>
      </c>
      <c r="D62" s="76" t="s">
        <v>5</v>
      </c>
      <c r="E62" s="91">
        <v>3900</v>
      </c>
      <c r="F62" s="92">
        <v>3900</v>
      </c>
      <c r="G62" s="37">
        <f t="shared" si="1"/>
        <v>1</v>
      </c>
    </row>
    <row r="63" spans="1:7" ht="18" customHeight="1" x14ac:dyDescent="0.25">
      <c r="A63" s="12"/>
      <c r="B63" s="13">
        <v>75224</v>
      </c>
      <c r="C63" s="14"/>
      <c r="D63" s="77" t="s">
        <v>32</v>
      </c>
      <c r="E63" s="58">
        <f>SUM(E64:E68)</f>
        <v>28846</v>
      </c>
      <c r="F63" s="58">
        <f>SUM(F64:F68)</f>
        <v>28845.46</v>
      </c>
      <c r="G63" s="15">
        <f t="shared" si="1"/>
        <v>0.99998127990015939</v>
      </c>
    </row>
    <row r="64" spans="1:7" ht="18" customHeight="1" x14ac:dyDescent="0.25">
      <c r="A64" s="12"/>
      <c r="B64" s="20"/>
      <c r="C64" s="6">
        <v>4110</v>
      </c>
      <c r="D64" s="74" t="s">
        <v>10</v>
      </c>
      <c r="E64" s="59">
        <v>718.17</v>
      </c>
      <c r="F64" s="61">
        <v>718.17</v>
      </c>
      <c r="G64" s="17">
        <f t="shared" ref="G64:G68" si="3">F64/E64</f>
        <v>1</v>
      </c>
    </row>
    <row r="65" spans="1:7" ht="33.75" x14ac:dyDescent="0.25">
      <c r="A65" s="12"/>
      <c r="B65" s="20"/>
      <c r="C65" s="6">
        <v>4120</v>
      </c>
      <c r="D65" s="74" t="s">
        <v>59</v>
      </c>
      <c r="E65" s="59">
        <v>103.93</v>
      </c>
      <c r="F65" s="61">
        <v>103.93</v>
      </c>
      <c r="G65" s="17">
        <f t="shared" si="3"/>
        <v>1</v>
      </c>
    </row>
    <row r="66" spans="1:7" ht="18" customHeight="1" x14ac:dyDescent="0.25">
      <c r="A66" s="12"/>
      <c r="B66" s="20"/>
      <c r="C66" s="21">
        <v>4170</v>
      </c>
      <c r="D66" s="74" t="s">
        <v>18</v>
      </c>
      <c r="E66" s="60">
        <v>16032</v>
      </c>
      <c r="F66" s="61">
        <v>16032</v>
      </c>
      <c r="G66" s="17">
        <f t="shared" si="3"/>
        <v>1</v>
      </c>
    </row>
    <row r="67" spans="1:7" ht="18" customHeight="1" x14ac:dyDescent="0.25">
      <c r="A67" s="12"/>
      <c r="B67" s="20"/>
      <c r="C67" s="22">
        <v>4210</v>
      </c>
      <c r="D67" s="74" t="s">
        <v>19</v>
      </c>
      <c r="E67" s="60">
        <v>4648.32</v>
      </c>
      <c r="F67" s="61">
        <v>4648.32</v>
      </c>
      <c r="G67" s="17">
        <f t="shared" si="3"/>
        <v>1</v>
      </c>
    </row>
    <row r="68" spans="1:7" ht="18" customHeight="1" x14ac:dyDescent="0.25">
      <c r="A68" s="24"/>
      <c r="B68" s="23"/>
      <c r="C68" s="5">
        <v>4300</v>
      </c>
      <c r="D68" s="74" t="s">
        <v>5</v>
      </c>
      <c r="E68" s="59">
        <v>7343.58</v>
      </c>
      <c r="F68" s="61">
        <v>7343.04</v>
      </c>
      <c r="G68" s="17">
        <f t="shared" si="3"/>
        <v>0.99992646638288141</v>
      </c>
    </row>
    <row r="69" spans="1:7" ht="22.5" x14ac:dyDescent="0.25">
      <c r="A69" s="9">
        <v>754</v>
      </c>
      <c r="B69" s="26"/>
      <c r="C69" s="27"/>
      <c r="D69" s="72" t="s">
        <v>33</v>
      </c>
      <c r="E69" s="55">
        <f>SUM(E70+E96)</f>
        <v>8124817.5599999996</v>
      </c>
      <c r="F69" s="55">
        <f>SUM(F70+F96)</f>
        <v>8124221.3399999999</v>
      </c>
      <c r="G69" s="11">
        <f t="shared" si="1"/>
        <v>0.99992661742917954</v>
      </c>
    </row>
    <row r="70" spans="1:7" ht="21" x14ac:dyDescent="0.25">
      <c r="A70" s="16"/>
      <c r="B70" s="28">
        <v>75411</v>
      </c>
      <c r="C70" s="14"/>
      <c r="D70" s="77" t="s">
        <v>34</v>
      </c>
      <c r="E70" s="58">
        <f>SUM(E71:E95)</f>
        <v>8048489</v>
      </c>
      <c r="F70" s="58">
        <f>SUM(F71:F95)</f>
        <v>8047892.7800000003</v>
      </c>
      <c r="G70" s="15">
        <f t="shared" si="1"/>
        <v>0.99992592149905413</v>
      </c>
    </row>
    <row r="71" spans="1:7" ht="22.5" x14ac:dyDescent="0.25">
      <c r="A71" s="16"/>
      <c r="B71" s="29"/>
      <c r="C71" s="41">
        <v>3070</v>
      </c>
      <c r="D71" s="74" t="s">
        <v>35</v>
      </c>
      <c r="E71" s="59">
        <v>282780</v>
      </c>
      <c r="F71" s="61">
        <v>282779.42</v>
      </c>
      <c r="G71" s="17">
        <f t="shared" si="1"/>
        <v>0.99999794893556826</v>
      </c>
    </row>
    <row r="72" spans="1:7" ht="18" customHeight="1" x14ac:dyDescent="0.25">
      <c r="A72" s="16"/>
      <c r="B72" s="29"/>
      <c r="C72" s="41">
        <v>4010</v>
      </c>
      <c r="D72" s="74" t="s">
        <v>30</v>
      </c>
      <c r="E72" s="59">
        <v>12872</v>
      </c>
      <c r="F72" s="61">
        <v>12871.03</v>
      </c>
      <c r="G72" s="17">
        <f t="shared" si="1"/>
        <v>0.99992464263517722</v>
      </c>
    </row>
    <row r="73" spans="1:7" ht="22.5" x14ac:dyDescent="0.25">
      <c r="A73" s="16"/>
      <c r="B73" s="29"/>
      <c r="C73" s="41">
        <v>4020</v>
      </c>
      <c r="D73" s="74" t="s">
        <v>36</v>
      </c>
      <c r="E73" s="59">
        <v>78039</v>
      </c>
      <c r="F73" s="61">
        <v>77527.11</v>
      </c>
      <c r="G73" s="17">
        <f t="shared" si="1"/>
        <v>0.99344058739860841</v>
      </c>
    </row>
    <row r="74" spans="1:7" ht="18" customHeight="1" x14ac:dyDescent="0.25">
      <c r="A74" s="12"/>
      <c r="B74" s="20"/>
      <c r="C74" s="41">
        <v>4040</v>
      </c>
      <c r="D74" s="74" t="s">
        <v>37</v>
      </c>
      <c r="E74" s="59">
        <v>4844</v>
      </c>
      <c r="F74" s="61">
        <v>4843.12</v>
      </c>
      <c r="G74" s="17">
        <f t="shared" si="1"/>
        <v>0.99981833195706027</v>
      </c>
    </row>
    <row r="75" spans="1:7" ht="23.25" customHeight="1" x14ac:dyDescent="0.25">
      <c r="A75" s="12"/>
      <c r="B75" s="20"/>
      <c r="C75" s="41">
        <v>4050</v>
      </c>
      <c r="D75" s="74" t="s">
        <v>38</v>
      </c>
      <c r="E75" s="59">
        <v>5327949</v>
      </c>
      <c r="F75" s="61">
        <v>5327949</v>
      </c>
      <c r="G75" s="17">
        <f t="shared" si="1"/>
        <v>1</v>
      </c>
    </row>
    <row r="76" spans="1:7" ht="23.25" customHeight="1" x14ac:dyDescent="0.25">
      <c r="A76" s="12"/>
      <c r="B76" s="20"/>
      <c r="C76" s="41">
        <v>4060</v>
      </c>
      <c r="D76" s="74" t="s">
        <v>39</v>
      </c>
      <c r="E76" s="59">
        <v>153781</v>
      </c>
      <c r="F76" s="61">
        <v>153779.9</v>
      </c>
      <c r="G76" s="17">
        <f t="shared" si="1"/>
        <v>0.99999284697069202</v>
      </c>
    </row>
    <row r="77" spans="1:7" ht="33.75" x14ac:dyDescent="0.25">
      <c r="A77" s="12"/>
      <c r="B77" s="20"/>
      <c r="C77" s="41">
        <v>4070</v>
      </c>
      <c r="D77" s="74" t="s">
        <v>40</v>
      </c>
      <c r="E77" s="59">
        <v>352100</v>
      </c>
      <c r="F77" s="61">
        <v>352100</v>
      </c>
      <c r="G77" s="17">
        <f t="shared" si="1"/>
        <v>1</v>
      </c>
    </row>
    <row r="78" spans="1:7" ht="18" customHeight="1" x14ac:dyDescent="0.25">
      <c r="A78" s="12"/>
      <c r="B78" s="12"/>
      <c r="C78" s="41">
        <v>4110</v>
      </c>
      <c r="D78" s="78" t="s">
        <v>10</v>
      </c>
      <c r="E78" s="59">
        <v>13801</v>
      </c>
      <c r="F78" s="61">
        <v>13800.85</v>
      </c>
      <c r="G78" s="17">
        <f t="shared" si="1"/>
        <v>0.9999891312223752</v>
      </c>
    </row>
    <row r="79" spans="1:7" ht="33.75" x14ac:dyDescent="0.25">
      <c r="A79" s="12"/>
      <c r="B79" s="20"/>
      <c r="C79" s="6">
        <v>4120</v>
      </c>
      <c r="D79" s="74" t="s">
        <v>59</v>
      </c>
      <c r="E79" s="59">
        <v>316</v>
      </c>
      <c r="F79" s="61">
        <v>315.33999999999997</v>
      </c>
      <c r="G79" s="17">
        <f t="shared" si="1"/>
        <v>0.99791139240506321</v>
      </c>
    </row>
    <row r="80" spans="1:7" ht="18" customHeight="1" x14ac:dyDescent="0.25">
      <c r="A80" s="12"/>
      <c r="B80" s="20"/>
      <c r="C80" s="41">
        <v>4170</v>
      </c>
      <c r="D80" s="74" t="s">
        <v>18</v>
      </c>
      <c r="E80" s="59">
        <v>30077</v>
      </c>
      <c r="F80" s="61">
        <v>30076.36</v>
      </c>
      <c r="G80" s="17">
        <f t="shared" ref="G80:G108" si="4">F80/E80</f>
        <v>0.99997872128204279</v>
      </c>
    </row>
    <row r="81" spans="1:7" ht="22.5" x14ac:dyDescent="0.25">
      <c r="A81" s="12"/>
      <c r="B81" s="20"/>
      <c r="C81" s="41">
        <v>4180</v>
      </c>
      <c r="D81" s="74" t="s">
        <v>41</v>
      </c>
      <c r="E81" s="59">
        <v>1364180</v>
      </c>
      <c r="F81" s="61">
        <v>1364179.88</v>
      </c>
      <c r="G81" s="17">
        <f t="shared" si="4"/>
        <v>0.99999991203506855</v>
      </c>
    </row>
    <row r="82" spans="1:7" ht="18" customHeight="1" x14ac:dyDescent="0.25">
      <c r="A82" s="12"/>
      <c r="B82" s="20"/>
      <c r="C82" s="41">
        <v>4210</v>
      </c>
      <c r="D82" s="78" t="s">
        <v>19</v>
      </c>
      <c r="E82" s="59">
        <v>176510</v>
      </c>
      <c r="F82" s="61">
        <v>176510</v>
      </c>
      <c r="G82" s="17">
        <f t="shared" si="4"/>
        <v>1</v>
      </c>
    </row>
    <row r="83" spans="1:7" ht="18" customHeight="1" x14ac:dyDescent="0.25">
      <c r="A83" s="12"/>
      <c r="B83" s="20"/>
      <c r="C83" s="22">
        <v>4220</v>
      </c>
      <c r="D83" s="74" t="s">
        <v>20</v>
      </c>
      <c r="E83" s="59">
        <v>3982</v>
      </c>
      <c r="F83" s="61">
        <v>3981.96</v>
      </c>
      <c r="G83" s="17">
        <f t="shared" si="4"/>
        <v>0.99998995479658459</v>
      </c>
    </row>
    <row r="84" spans="1:7" ht="18" customHeight="1" x14ac:dyDescent="0.25">
      <c r="A84" s="12"/>
      <c r="B84" s="20"/>
      <c r="C84" s="41">
        <v>4260</v>
      </c>
      <c r="D84" s="78" t="s">
        <v>42</v>
      </c>
      <c r="E84" s="59">
        <v>122746</v>
      </c>
      <c r="F84" s="61">
        <v>122746</v>
      </c>
      <c r="G84" s="17">
        <f t="shared" si="4"/>
        <v>1</v>
      </c>
    </row>
    <row r="85" spans="1:7" ht="18" customHeight="1" x14ac:dyDescent="0.25">
      <c r="A85" s="12"/>
      <c r="B85" s="20"/>
      <c r="C85" s="41">
        <v>4270</v>
      </c>
      <c r="D85" s="78" t="s">
        <v>21</v>
      </c>
      <c r="E85" s="59">
        <v>1380</v>
      </c>
      <c r="F85" s="61">
        <v>1379.9</v>
      </c>
      <c r="G85" s="17">
        <f t="shared" si="4"/>
        <v>0.99992753623188413</v>
      </c>
    </row>
    <row r="86" spans="1:7" ht="18" customHeight="1" x14ac:dyDescent="0.25">
      <c r="A86" s="12"/>
      <c r="B86" s="20"/>
      <c r="C86" s="41">
        <v>4280</v>
      </c>
      <c r="D86" s="78" t="s">
        <v>22</v>
      </c>
      <c r="E86" s="59">
        <v>19582</v>
      </c>
      <c r="F86" s="61">
        <v>19582</v>
      </c>
      <c r="G86" s="17">
        <f t="shared" si="4"/>
        <v>1</v>
      </c>
    </row>
    <row r="87" spans="1:7" ht="18" customHeight="1" x14ac:dyDescent="0.25">
      <c r="A87" s="12"/>
      <c r="B87" s="20"/>
      <c r="C87" s="41">
        <v>4300</v>
      </c>
      <c r="D87" s="78" t="s">
        <v>5</v>
      </c>
      <c r="E87" s="59">
        <v>65818</v>
      </c>
      <c r="F87" s="61">
        <v>65817.98</v>
      </c>
      <c r="G87" s="17">
        <f t="shared" si="4"/>
        <v>0.99999969613175721</v>
      </c>
    </row>
    <row r="88" spans="1:7" ht="22.5" x14ac:dyDescent="0.25">
      <c r="A88" s="12"/>
      <c r="B88" s="20"/>
      <c r="C88" s="41">
        <v>4360</v>
      </c>
      <c r="D88" s="74" t="s">
        <v>23</v>
      </c>
      <c r="E88" s="59">
        <v>6149</v>
      </c>
      <c r="F88" s="61">
        <v>6148.52</v>
      </c>
      <c r="G88" s="17">
        <f>F88/E88</f>
        <v>0.99992193852658973</v>
      </c>
    </row>
    <row r="89" spans="1:7" ht="22.5" x14ac:dyDescent="0.25">
      <c r="A89" s="12"/>
      <c r="B89" s="20"/>
      <c r="C89" s="41">
        <v>4390</v>
      </c>
      <c r="D89" s="74" t="s">
        <v>83</v>
      </c>
      <c r="E89" s="59">
        <v>600</v>
      </c>
      <c r="F89" s="61">
        <v>600</v>
      </c>
      <c r="G89" s="17">
        <f>F89/E89</f>
        <v>1</v>
      </c>
    </row>
    <row r="90" spans="1:7" ht="18" customHeight="1" x14ac:dyDescent="0.25">
      <c r="A90" s="12"/>
      <c r="B90" s="20"/>
      <c r="C90" s="41">
        <v>4410</v>
      </c>
      <c r="D90" s="78" t="s">
        <v>25</v>
      </c>
      <c r="E90" s="59">
        <v>3370</v>
      </c>
      <c r="F90" s="61">
        <v>3369.84</v>
      </c>
      <c r="G90" s="17">
        <f t="shared" si="4"/>
        <v>0.99995252225519293</v>
      </c>
    </row>
    <row r="91" spans="1:7" ht="18" customHeight="1" x14ac:dyDescent="0.25">
      <c r="A91" s="12"/>
      <c r="B91" s="20"/>
      <c r="C91" s="41">
        <v>4430</v>
      </c>
      <c r="D91" s="78" t="s">
        <v>26</v>
      </c>
      <c r="E91" s="59">
        <v>3936</v>
      </c>
      <c r="F91" s="61">
        <v>3935.43</v>
      </c>
      <c r="G91" s="17">
        <f t="shared" si="4"/>
        <v>0.99985518292682918</v>
      </c>
    </row>
    <row r="92" spans="1:7" ht="22.5" x14ac:dyDescent="0.25">
      <c r="A92" s="12"/>
      <c r="B92" s="20"/>
      <c r="C92" s="44">
        <v>4440</v>
      </c>
      <c r="D92" s="74" t="s">
        <v>27</v>
      </c>
      <c r="E92" s="59">
        <v>2417</v>
      </c>
      <c r="F92" s="61">
        <v>2417</v>
      </c>
      <c r="G92" s="17">
        <f t="shared" si="4"/>
        <v>1</v>
      </c>
    </row>
    <row r="93" spans="1:7" ht="18" customHeight="1" x14ac:dyDescent="0.25">
      <c r="A93" s="12"/>
      <c r="B93" s="20"/>
      <c r="C93" s="41">
        <v>4480</v>
      </c>
      <c r="D93" s="74" t="s">
        <v>60</v>
      </c>
      <c r="E93" s="59">
        <v>20474</v>
      </c>
      <c r="F93" s="61">
        <v>20473.32</v>
      </c>
      <c r="G93" s="17">
        <f t="shared" si="4"/>
        <v>0.99996678714467124</v>
      </c>
    </row>
    <row r="94" spans="1:7" ht="18" customHeight="1" x14ac:dyDescent="0.25">
      <c r="A94" s="12"/>
      <c r="B94" s="20"/>
      <c r="C94" s="42">
        <v>4510</v>
      </c>
      <c r="D94" s="76" t="s">
        <v>72</v>
      </c>
      <c r="E94" s="59">
        <v>709</v>
      </c>
      <c r="F94" s="61">
        <v>708.82</v>
      </c>
      <c r="G94" s="17">
        <f t="shared" si="4"/>
        <v>0.99974612129760232</v>
      </c>
    </row>
    <row r="95" spans="1:7" ht="22.5" x14ac:dyDescent="0.25">
      <c r="A95" s="12"/>
      <c r="B95" s="20"/>
      <c r="C95" s="42">
        <v>4710</v>
      </c>
      <c r="D95" s="76" t="s">
        <v>66</v>
      </c>
      <c r="E95" s="59">
        <v>77</v>
      </c>
      <c r="F95" s="61">
        <v>0</v>
      </c>
      <c r="G95" s="17">
        <f t="shared" si="4"/>
        <v>0</v>
      </c>
    </row>
    <row r="96" spans="1:7" ht="19.5" customHeight="1" x14ac:dyDescent="0.25">
      <c r="A96" s="12"/>
      <c r="B96" s="28">
        <v>75478</v>
      </c>
      <c r="C96" s="14"/>
      <c r="D96" s="77" t="s">
        <v>84</v>
      </c>
      <c r="E96" s="88">
        <f>SUM(E97:E98)</f>
        <v>76328.56</v>
      </c>
      <c r="F96" s="88">
        <f>SUM(F97:F98)</f>
        <v>76328.56</v>
      </c>
      <c r="G96" s="36">
        <f t="shared" si="4"/>
        <v>1</v>
      </c>
    </row>
    <row r="97" spans="1:7" ht="24" customHeight="1" x14ac:dyDescent="0.25">
      <c r="A97" s="12"/>
      <c r="B97" s="93"/>
      <c r="C97" s="41">
        <v>4180</v>
      </c>
      <c r="D97" s="74" t="s">
        <v>41</v>
      </c>
      <c r="E97" s="94">
        <v>75268.56</v>
      </c>
      <c r="F97" s="95">
        <v>75268.56</v>
      </c>
      <c r="G97" s="96">
        <f t="shared" si="4"/>
        <v>1</v>
      </c>
    </row>
    <row r="98" spans="1:7" ht="18" customHeight="1" x14ac:dyDescent="0.25">
      <c r="A98" s="12"/>
      <c r="B98" s="29"/>
      <c r="C98" s="41">
        <v>4210</v>
      </c>
      <c r="D98" s="78" t="s">
        <v>19</v>
      </c>
      <c r="E98" s="91">
        <v>1060</v>
      </c>
      <c r="F98" s="92">
        <v>1060</v>
      </c>
      <c r="G98" s="37">
        <f t="shared" si="4"/>
        <v>1</v>
      </c>
    </row>
    <row r="99" spans="1:7" ht="19.5" customHeight="1" x14ac:dyDescent="0.25">
      <c r="A99" s="30">
        <v>755</v>
      </c>
      <c r="B99" s="51"/>
      <c r="C99" s="19"/>
      <c r="D99" s="79" t="s">
        <v>43</v>
      </c>
      <c r="E99" s="63">
        <f>SUM(E100)</f>
        <v>211068</v>
      </c>
      <c r="F99" s="63">
        <f>SUM(F100)</f>
        <v>211068</v>
      </c>
      <c r="G99" s="25">
        <f t="shared" si="4"/>
        <v>1</v>
      </c>
    </row>
    <row r="100" spans="1:7" ht="19.5" customHeight="1" x14ac:dyDescent="0.25">
      <c r="A100" s="12"/>
      <c r="B100" s="97" t="s">
        <v>44</v>
      </c>
      <c r="C100" s="19"/>
      <c r="D100" s="77" t="s">
        <v>45</v>
      </c>
      <c r="E100" s="58">
        <f>SUM(E101:E108)</f>
        <v>211068</v>
      </c>
      <c r="F100" s="58">
        <f>SUM(F101:F108)</f>
        <v>211068</v>
      </c>
      <c r="G100" s="15">
        <f t="shared" si="4"/>
        <v>1</v>
      </c>
    </row>
    <row r="101" spans="1:7" ht="56.25" customHeight="1" x14ac:dyDescent="0.25">
      <c r="A101" s="24"/>
      <c r="B101" s="99"/>
      <c r="C101" s="43" t="s">
        <v>65</v>
      </c>
      <c r="D101" s="74" t="s">
        <v>90</v>
      </c>
      <c r="E101" s="61">
        <v>134380</v>
      </c>
      <c r="F101" s="61">
        <v>134380</v>
      </c>
      <c r="G101" s="17">
        <f t="shared" si="4"/>
        <v>1</v>
      </c>
    </row>
    <row r="102" spans="1:7" ht="18" customHeight="1" x14ac:dyDescent="0.25">
      <c r="A102" s="22"/>
      <c r="B102" s="22"/>
      <c r="C102" s="41">
        <v>4110</v>
      </c>
      <c r="D102" s="78" t="s">
        <v>10</v>
      </c>
      <c r="E102" s="59">
        <v>4540.9399999999996</v>
      </c>
      <c r="F102" s="61">
        <v>4540.9399999999996</v>
      </c>
      <c r="G102" s="17">
        <f t="shared" si="4"/>
        <v>1</v>
      </c>
    </row>
    <row r="103" spans="1:7" ht="33.75" x14ac:dyDescent="0.25">
      <c r="A103" s="12"/>
      <c r="B103" s="20"/>
      <c r="C103" s="6">
        <v>4120</v>
      </c>
      <c r="D103" s="74" t="s">
        <v>59</v>
      </c>
      <c r="E103" s="59">
        <v>656.04</v>
      </c>
      <c r="F103" s="61">
        <v>656.04</v>
      </c>
      <c r="G103" s="17">
        <f t="shared" si="4"/>
        <v>1</v>
      </c>
    </row>
    <row r="104" spans="1:7" ht="18" customHeight="1" x14ac:dyDescent="0.25">
      <c r="A104" s="12"/>
      <c r="B104" s="20"/>
      <c r="C104" s="41">
        <v>4170</v>
      </c>
      <c r="D104" s="74" t="s">
        <v>18</v>
      </c>
      <c r="E104" s="59">
        <v>26777.040000000001</v>
      </c>
      <c r="F104" s="61">
        <v>26777.040000000001</v>
      </c>
      <c r="G104" s="17">
        <f t="shared" ref="G104" si="5">F104/E104</f>
        <v>1</v>
      </c>
    </row>
    <row r="105" spans="1:7" ht="18" customHeight="1" x14ac:dyDescent="0.25">
      <c r="A105" s="12"/>
      <c r="B105" s="32"/>
      <c r="C105" s="43" t="s">
        <v>46</v>
      </c>
      <c r="D105" s="78" t="s">
        <v>19</v>
      </c>
      <c r="E105" s="61">
        <v>6393</v>
      </c>
      <c r="F105" s="61">
        <v>6393</v>
      </c>
      <c r="G105" s="17">
        <f t="shared" si="4"/>
        <v>1</v>
      </c>
    </row>
    <row r="106" spans="1:7" ht="18" customHeight="1" x14ac:dyDescent="0.25">
      <c r="A106" s="12"/>
      <c r="B106" s="32"/>
      <c r="C106" s="43" t="s">
        <v>85</v>
      </c>
      <c r="D106" s="78" t="s">
        <v>42</v>
      </c>
      <c r="E106" s="61">
        <v>3600</v>
      </c>
      <c r="F106" s="61">
        <v>3600</v>
      </c>
      <c r="G106" s="17">
        <f t="shared" si="4"/>
        <v>1</v>
      </c>
    </row>
    <row r="107" spans="1:7" ht="18" customHeight="1" x14ac:dyDescent="0.25">
      <c r="A107" s="12"/>
      <c r="B107" s="32"/>
      <c r="C107" s="43" t="s">
        <v>47</v>
      </c>
      <c r="D107" s="74" t="s">
        <v>5</v>
      </c>
      <c r="E107" s="61">
        <v>33630.18</v>
      </c>
      <c r="F107" s="61">
        <v>33630.18</v>
      </c>
      <c r="G107" s="17">
        <f t="shared" si="4"/>
        <v>1</v>
      </c>
    </row>
    <row r="108" spans="1:7" ht="22.5" x14ac:dyDescent="0.25">
      <c r="A108" s="12"/>
      <c r="B108" s="32"/>
      <c r="C108" s="43" t="s">
        <v>61</v>
      </c>
      <c r="D108" s="74" t="s">
        <v>23</v>
      </c>
      <c r="E108" s="61">
        <v>1090.8</v>
      </c>
      <c r="F108" s="61">
        <v>1090.8</v>
      </c>
      <c r="G108" s="17">
        <f t="shared" si="4"/>
        <v>1</v>
      </c>
    </row>
    <row r="109" spans="1:7" ht="21" customHeight="1" x14ac:dyDescent="0.25">
      <c r="A109" s="30">
        <v>801</v>
      </c>
      <c r="B109" s="34"/>
      <c r="C109" s="19"/>
      <c r="D109" s="79" t="s">
        <v>48</v>
      </c>
      <c r="E109" s="70">
        <f>SUM(E110)</f>
        <v>65509.04</v>
      </c>
      <c r="F109" s="70">
        <f>SUM(F110)</f>
        <v>65509.04</v>
      </c>
      <c r="G109" s="35">
        <f>F109/E109</f>
        <v>1</v>
      </c>
    </row>
    <row r="110" spans="1:7" ht="42" x14ac:dyDescent="0.25">
      <c r="A110" s="12"/>
      <c r="B110" s="18" t="s">
        <v>49</v>
      </c>
      <c r="C110" s="19"/>
      <c r="D110" s="77" t="s">
        <v>62</v>
      </c>
      <c r="E110" s="65">
        <f>SUM(E111:E112)</f>
        <v>65509.04</v>
      </c>
      <c r="F110" s="65">
        <f>SUM(F111:F112)</f>
        <v>65509.04</v>
      </c>
      <c r="G110" s="36">
        <f>F110/E110</f>
        <v>1</v>
      </c>
    </row>
    <row r="111" spans="1:7" ht="18" customHeight="1" x14ac:dyDescent="0.25">
      <c r="A111" s="12"/>
      <c r="B111" s="31"/>
      <c r="C111" s="43" t="s">
        <v>46</v>
      </c>
      <c r="D111" s="74" t="s">
        <v>19</v>
      </c>
      <c r="E111" s="66">
        <v>648.54999999999995</v>
      </c>
      <c r="F111" s="68">
        <v>648.54999999999995</v>
      </c>
      <c r="G111" s="37">
        <f>F111/E111</f>
        <v>1</v>
      </c>
    </row>
    <row r="112" spans="1:7" ht="18" customHeight="1" x14ac:dyDescent="0.25">
      <c r="A112" s="24"/>
      <c r="B112" s="33"/>
      <c r="C112" s="43" t="s">
        <v>50</v>
      </c>
      <c r="D112" s="74" t="s">
        <v>63</v>
      </c>
      <c r="E112" s="66">
        <v>64860.49</v>
      </c>
      <c r="F112" s="68">
        <v>64860.49</v>
      </c>
      <c r="G112" s="37">
        <f>F112/E112</f>
        <v>1</v>
      </c>
    </row>
    <row r="113" spans="1:7" ht="20.25" customHeight="1" x14ac:dyDescent="0.25">
      <c r="A113" s="30">
        <v>852</v>
      </c>
      <c r="B113" s="30"/>
      <c r="C113" s="7"/>
      <c r="D113" s="79" t="s">
        <v>51</v>
      </c>
      <c r="E113" s="63">
        <f>SUM(E114+E116+E118)</f>
        <v>1326394.32</v>
      </c>
      <c r="F113" s="63">
        <f>SUM(F114+F116+F118)</f>
        <v>1325193.19</v>
      </c>
      <c r="G113" s="25">
        <f t="shared" ref="G113:G128" si="6">F113/E113</f>
        <v>0.99909443972890344</v>
      </c>
    </row>
    <row r="114" spans="1:7" ht="21" customHeight="1" x14ac:dyDescent="0.25">
      <c r="A114" s="38"/>
      <c r="B114" s="18" t="s">
        <v>52</v>
      </c>
      <c r="C114" s="14"/>
      <c r="D114" s="77" t="s">
        <v>53</v>
      </c>
      <c r="E114" s="67">
        <f>SUM(E115)</f>
        <v>1291478.32</v>
      </c>
      <c r="F114" s="67">
        <f>SUM(F115)</f>
        <v>1290277.19</v>
      </c>
      <c r="G114" s="39">
        <f t="shared" si="6"/>
        <v>0.99906995728739745</v>
      </c>
    </row>
    <row r="115" spans="1:7" ht="33.75" x14ac:dyDescent="0.25">
      <c r="A115" s="38"/>
      <c r="B115" s="50"/>
      <c r="C115" s="5">
        <v>2580</v>
      </c>
      <c r="D115" s="74" t="s">
        <v>54</v>
      </c>
      <c r="E115" s="59">
        <v>1291478.32</v>
      </c>
      <c r="F115" s="61">
        <v>1290277.19</v>
      </c>
      <c r="G115" s="40">
        <f t="shared" si="6"/>
        <v>0.99906995728739745</v>
      </c>
    </row>
    <row r="116" spans="1:7" ht="18" customHeight="1" x14ac:dyDescent="0.25">
      <c r="A116" s="38"/>
      <c r="B116" s="18" t="s">
        <v>73</v>
      </c>
      <c r="C116" s="14"/>
      <c r="D116" s="77" t="s">
        <v>74</v>
      </c>
      <c r="E116" s="67">
        <f>SUM(E117)</f>
        <v>31320</v>
      </c>
      <c r="F116" s="67">
        <f>SUM(F117)</f>
        <v>31320</v>
      </c>
      <c r="G116" s="39">
        <f t="shared" ref="G116:G119" si="7">F116/E116</f>
        <v>1</v>
      </c>
    </row>
    <row r="117" spans="1:7" ht="18" customHeight="1" x14ac:dyDescent="0.25">
      <c r="A117" s="38"/>
      <c r="B117" s="50"/>
      <c r="C117" s="5">
        <v>3110</v>
      </c>
      <c r="D117" s="74" t="s">
        <v>57</v>
      </c>
      <c r="E117" s="59">
        <v>31320</v>
      </c>
      <c r="F117" s="61">
        <v>31320</v>
      </c>
      <c r="G117" s="40">
        <f t="shared" si="7"/>
        <v>1</v>
      </c>
    </row>
    <row r="118" spans="1:7" x14ac:dyDescent="0.25">
      <c r="A118" s="62"/>
      <c r="B118" s="18" t="s">
        <v>86</v>
      </c>
      <c r="C118" s="97"/>
      <c r="D118" s="77" t="s">
        <v>67</v>
      </c>
      <c r="E118" s="88">
        <f>SUM(E119)</f>
        <v>3596</v>
      </c>
      <c r="F118" s="89">
        <f>SUM(F119)</f>
        <v>3596</v>
      </c>
      <c r="G118" s="39">
        <f t="shared" si="7"/>
        <v>1</v>
      </c>
    </row>
    <row r="119" spans="1:7" ht="18" customHeight="1" x14ac:dyDescent="0.25">
      <c r="A119" s="62"/>
      <c r="B119" s="98"/>
      <c r="C119" s="43" t="s">
        <v>47</v>
      </c>
      <c r="D119" s="74" t="s">
        <v>5</v>
      </c>
      <c r="E119" s="91">
        <v>3596</v>
      </c>
      <c r="F119" s="92">
        <v>3596</v>
      </c>
      <c r="G119" s="40">
        <f t="shared" si="7"/>
        <v>1</v>
      </c>
    </row>
    <row r="120" spans="1:7" ht="25.5" customHeight="1" x14ac:dyDescent="0.25">
      <c r="A120" s="9">
        <v>853</v>
      </c>
      <c r="B120" s="10"/>
      <c r="C120" s="7"/>
      <c r="D120" s="72" t="s">
        <v>55</v>
      </c>
      <c r="E120" s="55">
        <f>SUM(E121+E129)</f>
        <v>479620.00000000006</v>
      </c>
      <c r="F120" s="55">
        <f>SUM(F121+F129)</f>
        <v>479620.00000000006</v>
      </c>
      <c r="G120" s="11">
        <f t="shared" si="6"/>
        <v>1</v>
      </c>
    </row>
    <row r="121" spans="1:7" ht="23.25" customHeight="1" x14ac:dyDescent="0.25">
      <c r="A121" s="12"/>
      <c r="B121" s="13">
        <v>85321</v>
      </c>
      <c r="C121" s="14"/>
      <c r="D121" s="77" t="s">
        <v>56</v>
      </c>
      <c r="E121" s="58">
        <f>SUM(E122:E128)</f>
        <v>451900.00000000006</v>
      </c>
      <c r="F121" s="58">
        <f>SUM(F122:F128)</f>
        <v>451900.00000000006</v>
      </c>
      <c r="G121" s="15">
        <f t="shared" si="6"/>
        <v>1</v>
      </c>
    </row>
    <row r="122" spans="1:7" ht="18" customHeight="1" x14ac:dyDescent="0.25">
      <c r="A122" s="12"/>
      <c r="B122" s="12"/>
      <c r="C122" s="41">
        <v>4010</v>
      </c>
      <c r="D122" s="74" t="s">
        <v>30</v>
      </c>
      <c r="E122" s="61">
        <v>231189.04</v>
      </c>
      <c r="F122" s="61">
        <v>231189.04</v>
      </c>
      <c r="G122" s="17">
        <f t="shared" si="6"/>
        <v>1</v>
      </c>
    </row>
    <row r="123" spans="1:7" ht="18" customHeight="1" x14ac:dyDescent="0.25">
      <c r="A123" s="12"/>
      <c r="B123" s="12"/>
      <c r="C123" s="41">
        <v>4040</v>
      </c>
      <c r="D123" s="74" t="s">
        <v>37</v>
      </c>
      <c r="E123" s="61">
        <v>15022.01</v>
      </c>
      <c r="F123" s="61">
        <v>15022.01</v>
      </c>
      <c r="G123" s="17">
        <f t="shared" si="6"/>
        <v>1</v>
      </c>
    </row>
    <row r="124" spans="1:7" ht="18" customHeight="1" x14ac:dyDescent="0.25">
      <c r="A124" s="12"/>
      <c r="B124" s="12"/>
      <c r="C124" s="41">
        <v>4110</v>
      </c>
      <c r="D124" s="74" t="s">
        <v>10</v>
      </c>
      <c r="E124" s="61">
        <v>42534.26</v>
      </c>
      <c r="F124" s="61">
        <v>42534.26</v>
      </c>
      <c r="G124" s="17">
        <f t="shared" si="6"/>
        <v>1</v>
      </c>
    </row>
    <row r="125" spans="1:7" ht="18" customHeight="1" x14ac:dyDescent="0.25">
      <c r="A125" s="12"/>
      <c r="B125" s="12"/>
      <c r="C125" s="41">
        <v>4120</v>
      </c>
      <c r="D125" s="74" t="s">
        <v>31</v>
      </c>
      <c r="E125" s="61">
        <v>6138.45</v>
      </c>
      <c r="F125" s="61">
        <v>6138.45</v>
      </c>
      <c r="G125" s="17">
        <f t="shared" si="6"/>
        <v>1</v>
      </c>
    </row>
    <row r="126" spans="1:7" ht="18" customHeight="1" x14ac:dyDescent="0.25">
      <c r="A126" s="12"/>
      <c r="B126" s="12"/>
      <c r="C126" s="41">
        <v>4170</v>
      </c>
      <c r="D126" s="74" t="s">
        <v>18</v>
      </c>
      <c r="E126" s="61">
        <v>49663.51</v>
      </c>
      <c r="F126" s="61">
        <v>49663.51</v>
      </c>
      <c r="G126" s="17">
        <f t="shared" si="6"/>
        <v>1</v>
      </c>
    </row>
    <row r="127" spans="1:7" ht="18" customHeight="1" x14ac:dyDescent="0.25">
      <c r="A127" s="12"/>
      <c r="B127" s="12"/>
      <c r="C127" s="41">
        <v>4300</v>
      </c>
      <c r="D127" s="74" t="s">
        <v>5</v>
      </c>
      <c r="E127" s="61">
        <v>105410.95</v>
      </c>
      <c r="F127" s="61">
        <v>105410.95</v>
      </c>
      <c r="G127" s="17">
        <f t="shared" si="6"/>
        <v>1</v>
      </c>
    </row>
    <row r="128" spans="1:7" ht="22.5" x14ac:dyDescent="0.25">
      <c r="A128" s="12"/>
      <c r="B128" s="20"/>
      <c r="C128" s="41">
        <v>4710</v>
      </c>
      <c r="D128" s="74" t="s">
        <v>66</v>
      </c>
      <c r="E128" s="61">
        <v>1941.78</v>
      </c>
      <c r="F128" s="61">
        <v>1941.78</v>
      </c>
      <c r="G128" s="17">
        <f t="shared" si="6"/>
        <v>1</v>
      </c>
    </row>
    <row r="129" spans="1:7" ht="18" customHeight="1" x14ac:dyDescent="0.25">
      <c r="A129" s="12"/>
      <c r="B129" s="13">
        <v>85395</v>
      </c>
      <c r="C129" s="14"/>
      <c r="D129" s="77" t="s">
        <v>67</v>
      </c>
      <c r="E129" s="58">
        <f>SUM(E130)</f>
        <v>27720</v>
      </c>
      <c r="F129" s="58">
        <f>SUM(F130)</f>
        <v>27720</v>
      </c>
      <c r="G129" s="15">
        <f t="shared" ref="G129:G130" si="8">F129/E129</f>
        <v>1</v>
      </c>
    </row>
    <row r="130" spans="1:7" ht="18" customHeight="1" x14ac:dyDescent="0.25">
      <c r="A130" s="12"/>
      <c r="B130" s="12"/>
      <c r="C130" s="41">
        <v>3110</v>
      </c>
      <c r="D130" s="74" t="s">
        <v>57</v>
      </c>
      <c r="E130" s="61">
        <v>27720</v>
      </c>
      <c r="F130" s="61">
        <v>27720</v>
      </c>
      <c r="G130" s="17">
        <f t="shared" si="8"/>
        <v>1</v>
      </c>
    </row>
    <row r="131" spans="1:7" ht="18" customHeight="1" x14ac:dyDescent="0.25">
      <c r="A131" s="5"/>
      <c r="B131" s="6"/>
      <c r="C131" s="7"/>
      <c r="D131" s="80" t="s">
        <v>58</v>
      </c>
      <c r="E131" s="55">
        <f>SUM(E5+E8+E17+E43+E48+E59+E69+E99+E109+E113+E120)</f>
        <v>11718903.1</v>
      </c>
      <c r="F131" s="55">
        <f>SUM(F5+F8+F17+F43+F48+F59+F69+F99+F109+F113+F120)</f>
        <v>11716041.619999999</v>
      </c>
      <c r="G131" s="11">
        <f>F131/E131</f>
        <v>0.99975582356338444</v>
      </c>
    </row>
  </sheetData>
  <mergeCells count="1">
    <mergeCell ref="A3:G3"/>
  </mergeCells>
  <pageMargins left="0.70866141732283472" right="0.70866141732283472" top="0.98425196850393704" bottom="0.7086614173228347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Tabela Nr 6</vt:lpstr>
      <vt:lpstr>'Tabela Nr 6'!Tytuły_wydruku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Sobolewska</dc:creator>
  <cp:lastModifiedBy>Agnieszka Kalinowska-Szymańska</cp:lastModifiedBy>
  <cp:lastPrinted>2025-03-06T13:51:01Z</cp:lastPrinted>
  <dcterms:created xsi:type="dcterms:W3CDTF">2019-03-22T14:29:23Z</dcterms:created>
  <dcterms:modified xsi:type="dcterms:W3CDTF">2025-03-06T13:58:29Z</dcterms:modified>
</cp:coreProperties>
</file>